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35" windowWidth="18735" windowHeight="10875" activeTab="2"/>
  </bookViews>
  <sheets>
    <sheet name="CE_ricl_Consolidato" sheetId="1" r:id="rId1"/>
    <sheet name="CE_ricl_Consolidato trimes" sheetId="2" r:id="rId2"/>
    <sheet name="SP riclass." sheetId="3" r:id="rId3"/>
    <sheet name="SP riclass. trimestr." sheetId="4" r:id="rId4"/>
    <sheet name="Dati_Sint_Segment " sheetId="5" r:id="rId5"/>
  </sheets>
  <definedNames>
    <definedName name="_xlnm.Print_Area" localSheetId="1">'CE_ricl_Consolidato trimes'!$A$1:$K$42</definedName>
    <definedName name="_xlnm.Print_Area" localSheetId="4">'Dati_Sint_Segment '!$A$1:$M$26</definedName>
    <definedName name="_xlnm.Print_Area" localSheetId="2">'SP riclass.'!$A$1:$G$49</definedName>
    <definedName name="_xlnm.Print_Area" localSheetId="3">'SP riclass. trimestr.'!$A$1:$J$48</definedName>
    <definedName name="Z_018E5CA6_967A_4426_A579_12006D4550FE_.wvu.Cols" localSheetId="1" hidden="1">'CE_ricl_Consolidato trimes'!$B:$C</definedName>
    <definedName name="Z_018E5CA6_967A_4426_A579_12006D4550FE_.wvu.PrintArea" localSheetId="1" hidden="1">'CE_ricl_Consolidato trimes'!$A$1:$K$42</definedName>
    <definedName name="Z_018E5CA6_967A_4426_A579_12006D4550FE_.wvu.Rows" localSheetId="1" hidden="1">'CE_ricl_Consolidato trimes'!$40:$40</definedName>
    <definedName name="Z_219C84C6_9E28_466E_83F0_E0F3253F2222_.wvu.Cols" localSheetId="3" hidden="1">'SP riclass. trimestr.'!$B:$C</definedName>
    <definedName name="Z_219C84C6_9E28_466E_83F0_E0F3253F2222_.wvu.PrintArea" localSheetId="3" hidden="1">'SP riclass. trimestr.'!$A$1:$J$48</definedName>
    <definedName name="Z_219C84C6_9E28_466E_83F0_E0F3253F2222_.wvu.Rows" localSheetId="3" hidden="1">'SP riclass. trimestr.'!$21:$21,'SP riclass. trimestr.'!$45:$46,'SP riclass. trimestr.'!#REF!</definedName>
    <definedName name="Z_2AA2E0CA_FB0F_4F31_B123_BC90604F08C8_.wvu.Cols" localSheetId="3" hidden="1">'SP riclass. trimestr.'!$B:$C</definedName>
    <definedName name="Z_2AA2E0CA_FB0F_4F31_B123_BC90604F08C8_.wvu.PrintArea" localSheetId="3" hidden="1">'SP riclass. trimestr.'!$A$1:$J$48</definedName>
    <definedName name="Z_2AA2E0CA_FB0F_4F31_B123_BC90604F08C8_.wvu.Rows" localSheetId="3" hidden="1">'SP riclass. trimestr.'!$21:$21,'SP riclass. trimestr.'!$45:$46,'SP riclass. trimestr.'!#REF!</definedName>
    <definedName name="Z_30752940_E7D3_478D_AD0C_75D8762D5D8B_.wvu.Cols" localSheetId="3" hidden="1">'SP riclass. trimestr.'!#REF!</definedName>
    <definedName name="Z_30752940_E7D3_478D_AD0C_75D8762D5D8B_.wvu.PrintArea" localSheetId="3" hidden="1">'SP riclass. trimestr.'!$A$1:$J$48</definedName>
    <definedName name="Z_30752940_E7D3_478D_AD0C_75D8762D5D8B_.wvu.Rows" localSheetId="3" hidden="1">'SP riclass. trimestr.'!$45:$45</definedName>
    <definedName name="Z_66E7A82F_F9F2_4E68_B495_A2F788425D6E_.wvu.Cols" localSheetId="3" hidden="1">'SP riclass. trimestr.'!#REF!</definedName>
    <definedName name="Z_66E7A82F_F9F2_4E68_B495_A2F788425D6E_.wvu.PrintArea" localSheetId="3" hidden="1">'SP riclass. trimestr.'!$A$1:$J$48</definedName>
    <definedName name="Z_66E7A82F_F9F2_4E68_B495_A2F788425D6E_.wvu.Rows" localSheetId="3" hidden="1">'SP riclass. trimestr.'!$45:$45</definedName>
    <definedName name="Z_AE231A88_650D_4F8E_B929_1628954457F1_.wvu.Cols" localSheetId="4" hidden="1">'Dati_Sint_Segment '!#REF!,'Dati_Sint_Segment '!#REF!,'Dati_Sint_Segment '!#REF!,'Dati_Sint_Segment '!#REF!,'Dati_Sint_Segment '!#REF!,'Dati_Sint_Segment '!$N:$N</definedName>
    <definedName name="Z_AE231A88_650D_4F8E_B929_1628954457F1_.wvu.PrintArea" localSheetId="4" hidden="1">'Dati_Sint_Segment '!$A$1:$L$26</definedName>
    <definedName name="Z_AE231A88_650D_4F8E_B929_1628954457F1_.wvu.Rows" localSheetId="4" hidden="1">'Dati_Sint_Segment '!$23:$23,'Dati_Sint_Segment '!#REF!</definedName>
    <definedName name="Z_E46688EB_4A46_4A45_8979_825560074383_.wvu.Cols" localSheetId="1" hidden="1">'CE_ricl_Consolidato trimes'!$B:$C</definedName>
    <definedName name="Z_E46688EB_4A46_4A45_8979_825560074383_.wvu.PrintArea" localSheetId="1" hidden="1">'CE_ricl_Consolidato trimes'!$A$1:$K$42</definedName>
    <definedName name="Z_E46688EB_4A46_4A45_8979_825560074383_.wvu.Rows" localSheetId="1" hidden="1">'CE_ricl_Consolidato trimes'!$40:$40</definedName>
    <definedName name="Z_F1E8304B_FF37_4199_B871_AC5404FB5D43_.wvu.Cols" localSheetId="4" hidden="1">'Dati_Sint_Segment '!#REF!,'Dati_Sint_Segment '!#REF!,'Dati_Sint_Segment '!#REF!,'Dati_Sint_Segment '!#REF!,'Dati_Sint_Segment '!#REF!,'Dati_Sint_Segment '!$N:$N</definedName>
    <definedName name="Z_F1E8304B_FF37_4199_B871_AC5404FB5D43_.wvu.PrintArea" localSheetId="4" hidden="1">'Dati_Sint_Segment '!$A$1:$L$26</definedName>
    <definedName name="Z_F1E8304B_FF37_4199_B871_AC5404FB5D43_.wvu.Rows" localSheetId="4" hidden="1">'Dati_Sint_Segment '!$23:$23,'Dati_Sint_Segment '!#REF!</definedName>
  </definedNames>
  <calcPr fullCalcOnLoad="1"/>
</workbook>
</file>

<file path=xl/sharedStrings.xml><?xml version="1.0" encoding="utf-8"?>
<sst xmlns="http://schemas.openxmlformats.org/spreadsheetml/2006/main" count="270" uniqueCount="125">
  <si>
    <t>Gruppo Intesa Sanpaolo</t>
  </si>
  <si>
    <t xml:space="preserve">Dati di sintesi e indicatori di bilancio per settori di attività </t>
  </si>
  <si>
    <t>Banca dei Territori</t>
  </si>
  <si>
    <t>Corporate &amp;
 Investment Banking</t>
  </si>
  <si>
    <t>Public Finance</t>
  </si>
  <si>
    <t>Banche Estere</t>
  </si>
  <si>
    <t>Eurizon Capital</t>
  </si>
  <si>
    <t>Banca Fideuram</t>
  </si>
  <si>
    <t>30.09.2008</t>
  </si>
  <si>
    <t>Proventi operativi netti</t>
  </si>
  <si>
    <t>Oneri operativi</t>
  </si>
  <si>
    <t>Risultato della gestione operativa</t>
  </si>
  <si>
    <t>Crediti verso clientela</t>
  </si>
  <si>
    <t>Raccolta diretta da clientela</t>
  </si>
  <si>
    <t xml:space="preserve"> </t>
  </si>
  <si>
    <t>2006
 (**)</t>
  </si>
  <si>
    <t>Cost / Income</t>
  </si>
  <si>
    <r>
      <t xml:space="preserve">ROE pre tasse </t>
    </r>
    <r>
      <rPr>
        <vertAlign val="superscript"/>
        <sz val="7"/>
        <rFont val="Frutiger LT 45 Light"/>
        <family val="2"/>
      </rPr>
      <t>(a)</t>
    </r>
  </si>
  <si>
    <t xml:space="preserve">Economic Value Added (EVA)
(milioni di euro)   </t>
  </si>
  <si>
    <r>
      <t xml:space="preserve">Dati economici
</t>
    </r>
    <r>
      <rPr>
        <sz val="7.5"/>
        <rFont val="Frutiger LT 45 Light"/>
        <family val="2"/>
      </rPr>
      <t xml:space="preserve"> (milioni di euro)</t>
    </r>
  </si>
  <si>
    <r>
      <t xml:space="preserve">30.09.2007  </t>
    </r>
    <r>
      <rPr>
        <sz val="6"/>
        <rFont val="Frutiger LT 45 Light"/>
        <family val="2"/>
      </rPr>
      <t>riesposto (*)</t>
    </r>
  </si>
  <si>
    <r>
      <t xml:space="preserve">2006
 </t>
    </r>
    <r>
      <rPr>
        <vertAlign val="superscript"/>
        <sz val="8"/>
        <rFont val="Frutiger LT 45 Light"/>
        <family val="2"/>
      </rPr>
      <t>(**)</t>
    </r>
  </si>
  <si>
    <r>
      <t xml:space="preserve">Dati patrimoniali 
</t>
    </r>
    <r>
      <rPr>
        <sz val="7.5"/>
        <rFont val="Frutiger LT 45 Light"/>
        <family val="2"/>
      </rPr>
      <t>(milioni di euro)</t>
    </r>
  </si>
  <si>
    <r>
      <t xml:space="preserve">31.12.2007  </t>
    </r>
    <r>
      <rPr>
        <sz val="6"/>
        <rFont val="Frutiger LT 45 Light"/>
        <family val="2"/>
      </rPr>
      <t>riesposto (*)</t>
    </r>
  </si>
  <si>
    <r>
      <t xml:space="preserve">31.12.2006  </t>
    </r>
    <r>
      <rPr>
        <vertAlign val="superscript"/>
        <sz val="8"/>
        <rFont val="Frutiger LT 45 Light"/>
        <family val="2"/>
      </rPr>
      <t>(**)</t>
    </r>
  </si>
  <si>
    <r>
      <t xml:space="preserve">Indici di redditività </t>
    </r>
    <r>
      <rPr>
        <sz val="7.5"/>
        <rFont val="Frutiger LT 45 Light"/>
        <family val="2"/>
      </rPr>
      <t xml:space="preserve">(%) </t>
    </r>
  </si>
  <si>
    <r>
      <t xml:space="preserve">(*) </t>
    </r>
    <r>
      <rPr>
        <sz val="6.5"/>
        <rFont val="Frutiger LT 45 Light"/>
        <family val="2"/>
      </rPr>
      <t>Dati riesposti ove richiesto dai principi contabili internazionali e per tenere conto delle variazioni intervenute nel perimetro di consolidamento e nel perimetro operativo.</t>
    </r>
  </si>
  <si>
    <r>
      <t xml:space="preserve">(**) </t>
    </r>
    <r>
      <rPr>
        <sz val="6.5"/>
        <rFont val="Frutiger LT 45 Light"/>
        <family val="2"/>
      </rPr>
      <t>Dati relativi al Gruppo Intesa, modificati in conformità all'IFRS 5.</t>
    </r>
  </si>
  <si>
    <r>
      <t xml:space="preserve">(a) </t>
    </r>
    <r>
      <rPr>
        <sz val="6.5"/>
        <rFont val="Frutiger LT 45 Light"/>
        <family val="2"/>
      </rPr>
      <t>L'indice rappresenta il rapporto tra il risultato corrente al lordo delle imposte ed il capitale allocato. Il rapporto è stato annualizzato.</t>
    </r>
  </si>
  <si>
    <t>(milioni di euro)</t>
  </si>
  <si>
    <t>30.09.2007</t>
  </si>
  <si>
    <t xml:space="preserve">      variazioni</t>
  </si>
  <si>
    <t>riesposto (*)</t>
  </si>
  <si>
    <t>assolute</t>
  </si>
  <si>
    <t>%</t>
  </si>
  <si>
    <t>Interessi netti</t>
  </si>
  <si>
    <t xml:space="preserve">Dividendi e utili (perdite) di partecipazioni valutate </t>
  </si>
  <si>
    <t>al patrimonio netto</t>
  </si>
  <si>
    <t>Commissioni nette</t>
  </si>
  <si>
    <t>Risultato dell'attività di negoziazione</t>
  </si>
  <si>
    <t>Risultato dell'attività assicurativa</t>
  </si>
  <si>
    <t>Altri proventi (oneri) di gestione</t>
  </si>
  <si>
    <t>Spese del personale</t>
  </si>
  <si>
    <t>Spese amministrative</t>
  </si>
  <si>
    <t>Ammortamento immobilizzazioni immateriali e materiali</t>
  </si>
  <si>
    <t>Rettifiche di valore dell'avviamento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</si>
  <si>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</si>
  <si>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</si>
  <si>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</si>
  <si>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</si>
  <si>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</si>
  <si>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Risultato corrente al lordo delle imposte</t>
  </si>
  <si>
    <t>Imposte sul reddito dell'operatività corrente</t>
  </si>
  <si>
    <t>Oneri di integrazione (al netto delle imposte)</t>
  </si>
  <si>
    <t>Effetti economici dell'allocazione del costo di acquisizione</t>
  </si>
  <si>
    <t>(al netto delle imposte)</t>
  </si>
  <si>
    <t>Utile (perdita) dei gruppi di attività in via di dismissione</t>
  </si>
  <si>
    <t>Utile (perdita) del periodo di pertinenza di terzi</t>
  </si>
  <si>
    <t>Risultato netto</t>
  </si>
  <si>
    <t>Utile base per azione  (basic EPS) – euro</t>
  </si>
  <si>
    <t xml:space="preserve">  </t>
  </si>
  <si>
    <t>Utile diluito per azione  (diluted EPS) – euro</t>
  </si>
  <si>
    <r>
      <t xml:space="preserve">(*) </t>
    </r>
    <r>
      <rPr>
        <sz val="6.5"/>
        <rFont val="Frutiger LT 45 Light"/>
        <family val="2"/>
      </rPr>
      <t>Dati riesposti ove richiesto dai principi contabili internazionali e per tenere conto delle variazioni intervenute nel perimetro di consolidamento.</t>
    </r>
  </si>
  <si>
    <r>
      <t xml:space="preserve">(**) </t>
    </r>
    <r>
      <rPr>
        <sz val="6.5"/>
        <rFont val="Frutiger LT 45 Light"/>
        <family val="2"/>
      </rPr>
      <t>Dati relativi al Gruppo Intesa al 30 giugno 2006, modificati in conformità all'IFRS 5.</t>
    </r>
  </si>
  <si>
    <t>Voci</t>
  </si>
  <si>
    <t>2008</t>
  </si>
  <si>
    <t>4°               trimestre</t>
  </si>
  <si>
    <t>3°
trimestre</t>
  </si>
  <si>
    <t xml:space="preserve">2°
trimestre </t>
  </si>
  <si>
    <t xml:space="preserve">1°
trimestre </t>
  </si>
  <si>
    <t>4°
trimestre</t>
  </si>
  <si>
    <t xml:space="preserve">1°
trimestre
</t>
  </si>
  <si>
    <t>media
trimestri</t>
  </si>
  <si>
    <t>Ammortamento immobilizzazioni immateriali  e materiali</t>
  </si>
  <si>
    <t xml:space="preserve">Utili (perdite) su attività finanziarie detenute </t>
  </si>
  <si>
    <t>sino a scadenza e su altri investimenti</t>
  </si>
  <si>
    <r>
      <t xml:space="preserve">2007 </t>
    </r>
    <r>
      <rPr>
        <sz val="8"/>
        <rFont val="Frutiger LT 45 Light"/>
        <family val="2"/>
      </rPr>
      <t>riesposto (*)</t>
    </r>
  </si>
  <si>
    <r>
      <t xml:space="preserve">2°
trimestre
</t>
    </r>
    <r>
      <rPr>
        <vertAlign val="superscript"/>
        <sz val="8"/>
        <rFont val="Frutiger LT 65 Bold"/>
        <family val="2"/>
      </rPr>
      <t xml:space="preserve"> </t>
    </r>
  </si>
  <si>
    <r>
      <t xml:space="preserve">(*) </t>
    </r>
    <r>
      <rPr>
        <sz val="7"/>
        <rFont val="Frutiger LT 45 Light"/>
        <family val="2"/>
      </rPr>
      <t>Dati riesposti ove richiesto dai principi contabili internazionali e per tenere conto delle variazioni intervenute nel perimetro di consolidamento.</t>
    </r>
  </si>
  <si>
    <r>
      <t xml:space="preserve">(**) </t>
    </r>
    <r>
      <rPr>
        <sz val="6.5"/>
        <rFont val="Frutiger LT 45 Light"/>
        <family val="2"/>
      </rPr>
      <t>Dati riesposti su basi omogenee per tenere conto delle attività in via di dismissione ai sensi dell'IFRS 5.</t>
    </r>
  </si>
  <si>
    <t>Attività</t>
  </si>
  <si>
    <t>31.12.2007</t>
  </si>
  <si>
    <t>Attività finanziarie di negoziazione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</si>
  <si>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</si>
  <si>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</si>
  <si>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</si>
  <si>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</si>
  <si>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</si>
  <si>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</si>
  <si>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</si>
  <si>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</si>
  <si>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</si>
  <si>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</si>
  <si>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</si>
  <si>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</si>
  <si>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</si>
  <si>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</si>
  <si>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</si>
  <si>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</si>
  <si>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</si>
  <si>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</si>
  <si>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</si>
  <si>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</si>
  <si>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</si>
  <si>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</si>
  <si>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</si>
  <si>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</si>
  <si>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Utile di periodo</t>
  </si>
  <si>
    <t>Totale passività e patrimonio netto</t>
  </si>
  <si>
    <t>Riserve di fusione</t>
  </si>
  <si>
    <t>Esercizio 2008</t>
  </si>
  <si>
    <t>31/12</t>
  </si>
  <si>
    <t>30/9</t>
  </si>
  <si>
    <t>30/6</t>
  </si>
  <si>
    <t>31/3</t>
  </si>
  <si>
    <t xml:space="preserve">Attività finanziarie di negoziazione </t>
  </si>
  <si>
    <t>Differenza di fusione</t>
  </si>
  <si>
    <t xml:space="preserve">Passività finanziarie di negoziazione </t>
  </si>
  <si>
    <t>Passività associate ad attività  in via di dismissione</t>
  </si>
  <si>
    <r>
      <t xml:space="preserve">Esercizio 2007 </t>
    </r>
    <r>
      <rPr>
        <sz val="7"/>
        <rFont val="Frutiger LT 45 Light"/>
        <family val="2"/>
      </rPr>
      <t>riesposto (*)</t>
    </r>
  </si>
  <si>
    <r>
      <t xml:space="preserve">(**) </t>
    </r>
    <r>
      <rPr>
        <sz val="6"/>
        <rFont val="Frutiger LT 45 Light"/>
        <family val="2"/>
      </rPr>
      <t>Importo riferito alle operazioni Carifirenze, Pravex, IS Servizi Transazionali (già MPS Finance) e Nextra  in attesa dei relativi processi di allocazione definitivi.</t>
    </r>
  </si>
  <si>
    <t>Conto economico consolidato riclassificato</t>
  </si>
  <si>
    <t>Evoluzione trimestrale del conto economico consolidato riclassificato</t>
  </si>
  <si>
    <t>Dati patrimoniali consolidati  riclassificati</t>
  </si>
  <si>
    <t>Evoluzione trimestrale dei dati patrimoniali consolidati  riclassificati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</si>
</sst>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_-[$€-2]\ * #,##0.00_-;\-[$€-2]\ * #,##0.00_-;_-[$€-2]\ * &quot;-&quot;??_-"/>
    <numFmt numFmtId="174" formatCode="&quot;L.&quot;#,##0_);[Red]\(&quot;L.&quot;#,##0\)"/>
    <numFmt numFmtId="175" formatCode="#,##0;\-#,##0;\-"/>
    <numFmt numFmtId="176" formatCode="#,##0.0;\-#,##0.0;\-"/>
    <numFmt numFmtId="177" formatCode="#,##0;\-#,##0;\-\ "/>
    <numFmt numFmtId="178" formatCode="#,##0.0;\-#,##0.0;\-\ "/>
    <numFmt numFmtId="179" formatCode="#,##0_);\(#,##0\);\-\ "/>
    <numFmt numFmtId="180" formatCode="#,##0.00;\-#,##0.00;\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9"/>
      <name val="Frutiger LT 45 Light"/>
      <family val="2"/>
    </font>
    <font>
      <sz val="10"/>
      <name val="Frutiger LT 45 Light"/>
      <family val="2"/>
    </font>
    <font>
      <sz val="11"/>
      <name val="Frutiger LT 45 Light"/>
      <family val="2"/>
    </font>
    <font>
      <sz val="7.5"/>
      <name val="Frutiger LT 45 Light"/>
      <family val="2"/>
    </font>
    <font>
      <sz val="7.5"/>
      <name val="Frutiger LT 65 Bold"/>
      <family val="2"/>
    </font>
    <font>
      <sz val="6"/>
      <name val="Frutiger LT 65 Bold"/>
      <family val="2"/>
    </font>
    <font>
      <sz val="6"/>
      <name val="Frutiger LT 45 Light"/>
      <family val="2"/>
    </font>
    <font>
      <vertAlign val="superscript"/>
      <sz val="8"/>
      <name val="Frutiger LT 45 Light"/>
      <family val="2"/>
    </font>
    <font>
      <b/>
      <sz val="8"/>
      <name val="Frutiger LT 45 Light"/>
      <family val="2"/>
    </font>
    <font>
      <sz val="7"/>
      <name val="Frutiger LT 45 Light"/>
      <family val="2"/>
    </font>
    <font>
      <sz val="8"/>
      <name val="Frutiger LT 45 Light"/>
      <family val="2"/>
    </font>
    <font>
      <vertAlign val="superscript"/>
      <sz val="7"/>
      <name val="Frutiger LT 45 Light"/>
      <family val="2"/>
    </font>
    <font>
      <sz val="6.5"/>
      <name val="Frutiger LT 45 Light"/>
      <family val="2"/>
    </font>
    <font>
      <vertAlign val="superscript"/>
      <sz val="6.5"/>
      <name val="Frutiger LT 45 Light"/>
      <family val="2"/>
    </font>
    <font>
      <vertAlign val="superscript"/>
      <sz val="7.5"/>
      <name val="Frutiger LT 45 Light"/>
      <family val="2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8"/>
      <name val="Frutiger LT 65 Bold"/>
      <family val="2"/>
    </font>
    <font>
      <b/>
      <sz val="12"/>
      <name val="Frutiger LT 45 Light"/>
      <family val="2"/>
    </font>
    <font>
      <sz val="12"/>
      <name val="Frutiger LT 45 Light"/>
      <family val="2"/>
    </font>
    <font>
      <sz val="10"/>
      <color indexed="10"/>
      <name val="Frutiger LT 45 Light"/>
      <family val="2"/>
    </font>
    <font>
      <b/>
      <sz val="10"/>
      <name val="Frutiger LT 45 Light"/>
      <family val="2"/>
    </font>
    <font>
      <b/>
      <sz val="7"/>
      <name val="Frutiger LT 45 Light"/>
      <family val="2"/>
    </font>
    <font>
      <b/>
      <i/>
      <sz val="9"/>
      <name val="Frutiger LT 45 Light"/>
      <family val="2"/>
    </font>
    <font>
      <vertAlign val="superscript"/>
      <sz val="8"/>
      <name val="Frutiger LT 65 Bold"/>
      <family val="2"/>
    </font>
    <font>
      <sz val="7"/>
      <name val="Frutiger LT 65 Bold"/>
      <family val="2"/>
    </font>
    <font>
      <b/>
      <sz val="9"/>
      <name val="Frutiger LT 45 Light"/>
      <family val="2"/>
    </font>
    <font>
      <b/>
      <sz val="8"/>
      <name val="Frutiger LT 65 Bold"/>
      <family val="2"/>
    </font>
    <font>
      <sz val="22"/>
      <color indexed="18"/>
      <name val="Frutiger LT 45 Light"/>
      <family val="0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i/>
      <u val="single"/>
      <sz val="14"/>
      <color indexed="18"/>
      <name val="Frutiger LT 45 Light"/>
      <family val="2"/>
    </font>
    <font>
      <b/>
      <i/>
      <sz val="9"/>
      <color indexed="18"/>
      <name val="Arial"/>
      <family val="2"/>
    </font>
    <font>
      <sz val="20"/>
      <color indexed="18"/>
      <name val="Frutiger LT 45 Light"/>
      <family val="0"/>
    </font>
    <font>
      <b/>
      <sz val="10"/>
      <color indexed="18"/>
      <name val="Frutiger LT 45 Light"/>
      <family val="2"/>
    </font>
    <font>
      <sz val="10"/>
      <color indexed="18"/>
      <name val="Frutiger LT 45 Light"/>
      <family val="2"/>
    </font>
    <font>
      <b/>
      <sz val="8"/>
      <color indexed="18"/>
      <name val="Frutiger LT 45 Light"/>
      <family val="2"/>
    </font>
    <font>
      <b/>
      <i/>
      <sz val="9"/>
      <color indexed="18"/>
      <name val="Frutiger LT 45 Light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9">
    <xf numFmtId="4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2">
    <xf numFmtId="4" fontId="0" fillId="0" borderId="0" xfId="0" applyAlignment="1">
      <alignment horizontal="center" vertical="center"/>
    </xf>
    <xf numFmtId="3" fontId="8" fillId="0" borderId="0" xfId="25" applyNumberFormat="1" applyFont="1" applyAlignment="1" applyProtection="1">
      <alignment horizontal="center" vertical="center"/>
      <protection locked="0"/>
    </xf>
    <xf numFmtId="4" fontId="9" fillId="0" borderId="0" xfId="31" applyFont="1" applyProtection="1">
      <alignment horizontal="center" vertical="center"/>
      <protection locked="0"/>
    </xf>
    <xf numFmtId="41" fontId="9" fillId="0" borderId="0" xfId="25" applyFont="1" applyAlignment="1" applyProtection="1">
      <alignment horizontal="center" vertical="center"/>
      <protection locked="0"/>
    </xf>
    <xf numFmtId="3" fontId="8" fillId="0" borderId="0" xfId="31" applyNumberFormat="1" applyFont="1" applyAlignment="1" applyProtection="1">
      <alignment horizontal="left" vertical="center"/>
      <protection locked="0"/>
    </xf>
    <xf numFmtId="4" fontId="9" fillId="0" borderId="0" xfId="31" applyFont="1" applyAlignment="1" applyProtection="1">
      <alignment horizontal="left"/>
      <protection locked="0"/>
    </xf>
    <xf numFmtId="3" fontId="10" fillId="0" borderId="0" xfId="25" applyNumberFormat="1" applyFont="1" applyAlignment="1" applyProtection="1">
      <alignment horizontal="left" vertical="center"/>
      <protection locked="0"/>
    </xf>
    <xf numFmtId="4" fontId="12" fillId="2" borderId="0" xfId="31" applyFont="1" applyFill="1" applyBorder="1" applyAlignment="1" applyProtection="1">
      <alignment vertical="top" wrapText="1"/>
      <protection locked="0"/>
    </xf>
    <xf numFmtId="4" fontId="12" fillId="0" borderId="0" xfId="31" applyFont="1" applyBorder="1" applyProtection="1">
      <alignment horizontal="center" vertical="center"/>
      <protection locked="0"/>
    </xf>
    <xf numFmtId="4" fontId="0" fillId="3" borderId="0" xfId="0" applyFont="1" applyFill="1" applyAlignment="1" applyProtection="1">
      <alignment vertical="center"/>
      <protection locked="0"/>
    </xf>
    <xf numFmtId="1" fontId="13" fillId="2" borderId="0" xfId="31" applyNumberFormat="1" applyFont="1" applyFill="1" applyBorder="1" applyAlignment="1" applyProtection="1" quotePrefix="1">
      <alignment horizontal="right" vertical="top" wrapText="1"/>
      <protection locked="0"/>
    </xf>
    <xf numFmtId="4" fontId="17" fillId="0" borderId="0" xfId="31" applyFont="1" applyBorder="1" applyAlignment="1" applyProtection="1">
      <alignment horizontal="left"/>
      <protection locked="0"/>
    </xf>
    <xf numFmtId="175" fontId="17" fillId="0" borderId="0" xfId="25" applyNumberFormat="1" applyFont="1" applyFill="1" applyBorder="1" applyAlignment="1" applyProtection="1">
      <alignment horizontal="right" wrapText="1"/>
      <protection locked="0"/>
    </xf>
    <xf numFmtId="4" fontId="17" fillId="0" borderId="0" xfId="31" applyFont="1" applyBorder="1" applyProtection="1">
      <alignment horizontal="center" vertical="center"/>
      <protection locked="0"/>
    </xf>
    <xf numFmtId="4" fontId="17" fillId="0" borderId="0" xfId="31" applyFont="1" applyFill="1" applyBorder="1" applyAlignment="1" applyProtection="1">
      <alignment horizontal="left" wrapText="1"/>
      <protection locked="0"/>
    </xf>
    <xf numFmtId="1" fontId="13" fillId="2" borderId="0" xfId="31" applyNumberFormat="1" applyFont="1" applyFill="1" applyBorder="1" applyAlignment="1" applyProtection="1">
      <alignment horizontal="right" vertical="top" wrapText="1"/>
      <protection locked="0"/>
    </xf>
    <xf numFmtId="4" fontId="12" fillId="2" borderId="0" xfId="31" applyFont="1" applyFill="1" applyBorder="1" applyAlignment="1" applyProtection="1">
      <alignment vertical="top"/>
      <protection locked="0"/>
    </xf>
    <xf numFmtId="176" fontId="17" fillId="0" borderId="0" xfId="25" applyNumberFormat="1" applyFont="1" applyFill="1" applyBorder="1" applyAlignment="1" applyProtection="1">
      <alignment horizontal="right" wrapText="1"/>
      <protection locked="0"/>
    </xf>
    <xf numFmtId="4" fontId="17" fillId="0" borderId="0" xfId="31" applyFont="1" applyBorder="1" applyAlignment="1" applyProtection="1">
      <alignment horizontal="left" wrapText="1"/>
      <protection locked="0"/>
    </xf>
    <xf numFmtId="4" fontId="9" fillId="0" borderId="0" xfId="0" applyFont="1" applyAlignment="1" applyProtection="1">
      <alignment horizontal="center" vertical="center"/>
      <protection locked="0"/>
    </xf>
    <xf numFmtId="4" fontId="21" fillId="0" borderId="0" xfId="0" applyFont="1" applyFill="1" applyBorder="1" applyAlignment="1" applyProtection="1" quotePrefix="1">
      <alignment/>
      <protection locked="0"/>
    </xf>
    <xf numFmtId="4" fontId="20" fillId="0" borderId="0" xfId="0" applyFont="1" applyFill="1" applyAlignment="1" applyProtection="1">
      <alignment horizontal="center" vertical="center"/>
      <protection locked="0"/>
    </xf>
    <xf numFmtId="41" fontId="20" fillId="0" borderId="0" xfId="25" applyFont="1" applyFill="1" applyAlignment="1" applyProtection="1">
      <alignment horizontal="center" vertical="center"/>
      <protection locked="0"/>
    </xf>
    <xf numFmtId="4" fontId="9" fillId="0" borderId="0" xfId="31" applyFont="1" applyAlignment="1" applyProtection="1">
      <alignment horizontal="center" vertical="center"/>
      <protection locked="0"/>
    </xf>
    <xf numFmtId="15" fontId="0" fillId="0" borderId="0" xfId="29" applyFont="1" applyProtection="1">
      <alignment/>
      <protection locked="0"/>
    </xf>
    <xf numFmtId="172" fontId="23" fillId="0" borderId="0" xfId="33" applyNumberFormat="1" applyFont="1" applyProtection="1">
      <alignment/>
      <protection locked="0"/>
    </xf>
    <xf numFmtId="172" fontId="23" fillId="0" borderId="0" xfId="33" applyNumberFormat="1" applyFont="1" applyAlignment="1" applyProtection="1">
      <alignment horizontal="right"/>
      <protection locked="0"/>
    </xf>
    <xf numFmtId="172" fontId="24" fillId="0" borderId="0" xfId="33" applyNumberFormat="1" applyFont="1" applyBorder="1" applyAlignment="1" applyProtection="1">
      <alignment horizontal="right"/>
      <protection locked="0"/>
    </xf>
    <xf numFmtId="176" fontId="25" fillId="0" borderId="0" xfId="32" applyNumberFormat="1" applyFont="1" applyProtection="1">
      <alignment/>
      <protection locked="0"/>
    </xf>
    <xf numFmtId="172" fontId="25" fillId="0" borderId="0" xfId="32" applyNumberFormat="1" applyFont="1" applyFill="1" applyBorder="1" applyProtection="1">
      <alignment/>
      <protection locked="0"/>
    </xf>
    <xf numFmtId="170" fontId="1" fillId="0" borderId="0" xfId="38" applyFont="1" applyAlignment="1" applyProtection="1">
      <alignment horizontal="center"/>
      <protection locked="0"/>
    </xf>
    <xf numFmtId="176" fontId="1" fillId="0" borderId="0" xfId="38" applyNumberFormat="1" applyFont="1" applyAlignment="1" applyProtection="1">
      <alignment horizontal="center"/>
      <protection locked="0"/>
    </xf>
    <xf numFmtId="170" fontId="1" fillId="0" borderId="0" xfId="38" applyFont="1" applyFill="1" applyAlignment="1" applyProtection="1">
      <alignment horizontal="center"/>
      <protection locked="0"/>
    </xf>
    <xf numFmtId="170" fontId="1" fillId="0" borderId="0" xfId="38" applyFont="1" applyFill="1" applyBorder="1" applyAlignment="1" applyProtection="1">
      <alignment horizontal="center"/>
      <protection locked="0"/>
    </xf>
    <xf numFmtId="176" fontId="0" fillId="0" borderId="0" xfId="29" applyNumberFormat="1" applyFont="1" applyProtection="1">
      <alignment/>
      <protection locked="0"/>
    </xf>
    <xf numFmtId="15" fontId="0" fillId="0" borderId="0" xfId="29" applyFont="1" applyFill="1" applyBorder="1" applyProtection="1">
      <alignment/>
      <protection locked="0"/>
    </xf>
    <xf numFmtId="15" fontId="0" fillId="0" borderId="0" xfId="29" applyFont="1" applyProtection="1">
      <alignment/>
      <protection/>
    </xf>
    <xf numFmtId="172" fontId="18" fillId="0" borderId="0" xfId="33" applyNumberFormat="1" applyFont="1" applyBorder="1" applyAlignment="1" applyProtection="1">
      <alignment horizontal="left"/>
      <protection locked="0"/>
    </xf>
    <xf numFmtId="172" fontId="16" fillId="0" borderId="0" xfId="33" applyNumberFormat="1" applyFont="1" applyProtection="1">
      <alignment/>
      <protection locked="0"/>
    </xf>
    <xf numFmtId="172" fontId="18" fillId="0" borderId="0" xfId="33" applyNumberFormat="1" applyFont="1" applyAlignment="1" applyProtection="1">
      <alignment horizontal="right"/>
      <protection locked="0"/>
    </xf>
    <xf numFmtId="172" fontId="18" fillId="0" borderId="0" xfId="33" applyNumberFormat="1" applyFont="1" applyBorder="1" applyAlignment="1" applyProtection="1">
      <alignment horizontal="right"/>
      <protection locked="0"/>
    </xf>
    <xf numFmtId="15" fontId="24" fillId="0" borderId="0" xfId="29" applyFont="1" applyProtection="1">
      <alignment/>
      <protection locked="0"/>
    </xf>
    <xf numFmtId="176" fontId="18" fillId="0" borderId="0" xfId="33" applyNumberFormat="1" applyFont="1" applyFill="1" applyBorder="1" applyAlignment="1" applyProtection="1">
      <alignment horizontal="right"/>
      <protection locked="0"/>
    </xf>
    <xf numFmtId="172" fontId="26" fillId="3" borderId="0" xfId="33" applyNumberFormat="1" applyFont="1" applyFill="1" applyBorder="1" applyAlignment="1" applyProtection="1">
      <alignment horizontal="left" vertical="top"/>
      <protection/>
    </xf>
    <xf numFmtId="14" fontId="26" fillId="2" borderId="0" xfId="29" applyNumberFormat="1" applyFont="1" applyFill="1" applyBorder="1" applyAlignment="1">
      <alignment horizontal="right" vertical="top"/>
      <protection/>
    </xf>
    <xf numFmtId="0" fontId="26" fillId="2" borderId="0" xfId="29" applyNumberFormat="1" applyFont="1" applyFill="1" applyBorder="1" applyAlignment="1" quotePrefix="1">
      <alignment horizontal="right" vertical="top"/>
      <protection/>
    </xf>
    <xf numFmtId="0" fontId="26" fillId="2" borderId="0" xfId="29" applyNumberFormat="1" applyFont="1" applyFill="1" applyBorder="1" applyAlignment="1">
      <alignment horizontal="center" vertical="top" wrapText="1"/>
      <protection/>
    </xf>
    <xf numFmtId="0" fontId="26" fillId="2" borderId="0" xfId="29" applyNumberFormat="1" applyFont="1" applyFill="1" applyBorder="1" applyAlignment="1">
      <alignment horizontal="center" vertical="center"/>
      <protection/>
    </xf>
    <xf numFmtId="15" fontId="18" fillId="2" borderId="0" xfId="29" applyFont="1" applyFill="1" applyBorder="1" applyAlignment="1">
      <alignment horizontal="right" vertical="center"/>
      <protection/>
    </xf>
    <xf numFmtId="15" fontId="26" fillId="2" borderId="0" xfId="29" applyFont="1" applyFill="1" applyBorder="1" applyAlignment="1">
      <alignment horizontal="right" vertical="center"/>
      <protection/>
    </xf>
    <xf numFmtId="176" fontId="26" fillId="2" borderId="0" xfId="29" applyNumberFormat="1" applyFont="1" applyFill="1" applyBorder="1" applyAlignment="1">
      <alignment horizontal="right" vertical="center"/>
      <protection/>
    </xf>
    <xf numFmtId="172" fontId="18" fillId="0" borderId="0" xfId="33" applyNumberFormat="1" applyFont="1" applyBorder="1" applyAlignment="1" applyProtection="1">
      <alignment horizontal="left"/>
      <protection/>
    </xf>
    <xf numFmtId="175" fontId="18" fillId="0" borderId="0" xfId="33" applyNumberFormat="1" applyFont="1" applyBorder="1" applyAlignment="1" applyProtection="1">
      <alignment/>
      <protection locked="0"/>
    </xf>
    <xf numFmtId="176" fontId="18" fillId="0" borderId="0" xfId="28" applyNumberFormat="1" applyFont="1" applyFill="1" applyBorder="1" applyProtection="1">
      <alignment/>
      <protection/>
    </xf>
    <xf numFmtId="175" fontId="18" fillId="0" borderId="0" xfId="33" applyNumberFormat="1" applyFont="1" applyFill="1" applyBorder="1" applyAlignment="1" applyProtection="1">
      <alignment/>
      <protection locked="0"/>
    </xf>
    <xf numFmtId="15" fontId="18" fillId="0" borderId="0" xfId="29" applyFont="1" applyProtection="1">
      <alignment/>
      <protection locked="0"/>
    </xf>
    <xf numFmtId="172" fontId="18" fillId="0" borderId="0" xfId="33" applyNumberFormat="1" applyFont="1" applyFill="1" applyBorder="1" applyAlignment="1" applyProtection="1">
      <alignment horizontal="left"/>
      <protection/>
    </xf>
    <xf numFmtId="172" fontId="18" fillId="0" borderId="0" xfId="33" applyNumberFormat="1" applyFont="1" applyBorder="1" applyProtection="1">
      <alignment/>
      <protection/>
    </xf>
    <xf numFmtId="172" fontId="26" fillId="0" borderId="0" xfId="33" applyNumberFormat="1" applyFont="1" applyBorder="1" applyAlignment="1" applyProtection="1">
      <alignment horizontal="left"/>
      <protection/>
    </xf>
    <xf numFmtId="175" fontId="26" fillId="0" borderId="0" xfId="33" applyNumberFormat="1" applyFont="1" applyBorder="1" applyAlignment="1" applyProtection="1">
      <alignment/>
      <protection locked="0"/>
    </xf>
    <xf numFmtId="176" fontId="26" fillId="0" borderId="0" xfId="28" applyNumberFormat="1" applyFont="1" applyFill="1" applyBorder="1" applyProtection="1">
      <alignment/>
      <protection/>
    </xf>
    <xf numFmtId="175" fontId="26" fillId="0" borderId="0" xfId="33" applyNumberFormat="1" applyFont="1" applyFill="1" applyBorder="1" applyAlignment="1" applyProtection="1">
      <alignment/>
      <protection locked="0"/>
    </xf>
    <xf numFmtId="15" fontId="24" fillId="0" borderId="0" xfId="29" applyFont="1" applyProtection="1">
      <alignment/>
      <protection locked="0"/>
    </xf>
    <xf numFmtId="172" fontId="18" fillId="0" borderId="0" xfId="33" applyNumberFormat="1" applyFont="1" applyBorder="1" applyAlignment="1" applyProtection="1">
      <alignment wrapText="1"/>
      <protection/>
    </xf>
    <xf numFmtId="172" fontId="26" fillId="0" borderId="0" xfId="33" applyNumberFormat="1" applyFont="1" applyBorder="1" applyProtection="1">
      <alignment/>
      <protection/>
    </xf>
    <xf numFmtId="172" fontId="18" fillId="0" borderId="0" xfId="33" applyNumberFormat="1" applyFont="1" applyBorder="1" applyAlignment="1" applyProtection="1">
      <alignment/>
      <protection/>
    </xf>
    <xf numFmtId="176" fontId="18" fillId="0" borderId="0" xfId="33" applyNumberFormat="1" applyFont="1" applyBorder="1" applyAlignment="1" applyProtection="1">
      <alignment/>
      <protection locked="0"/>
    </xf>
    <xf numFmtId="172" fontId="26" fillId="3" borderId="0" xfId="33" applyNumberFormat="1" applyFont="1" applyFill="1" applyBorder="1" applyProtection="1">
      <alignment/>
      <protection/>
    </xf>
    <xf numFmtId="175" fontId="26" fillId="3" borderId="0" xfId="33" applyNumberFormat="1" applyFont="1" applyFill="1" applyBorder="1" applyAlignment="1" applyProtection="1">
      <alignment/>
      <protection/>
    </xf>
    <xf numFmtId="175" fontId="26" fillId="3" borderId="0" xfId="33" applyNumberFormat="1" applyFont="1" applyFill="1" applyBorder="1" applyAlignment="1" applyProtection="1">
      <alignment/>
      <protection locked="0"/>
    </xf>
    <xf numFmtId="176" fontId="26" fillId="3" borderId="0" xfId="33" applyNumberFormat="1" applyFont="1" applyFill="1" applyBorder="1" applyAlignment="1" applyProtection="1">
      <alignment/>
      <protection locked="0"/>
    </xf>
    <xf numFmtId="175" fontId="26" fillId="0" borderId="0" xfId="33" applyNumberFormat="1" applyFont="1" applyFill="1" applyBorder="1" applyAlignment="1" applyProtection="1">
      <alignment/>
      <protection/>
    </xf>
    <xf numFmtId="0" fontId="15" fillId="0" borderId="0" xfId="34" applyFont="1" applyAlignment="1">
      <alignment horizontal="left" wrapText="1"/>
      <protection/>
    </xf>
    <xf numFmtId="0" fontId="15" fillId="0" borderId="0" xfId="34" applyFont="1" applyAlignment="1" quotePrefix="1">
      <alignment horizontal="left" wrapText="1"/>
      <protection/>
    </xf>
    <xf numFmtId="176" fontId="15" fillId="0" borderId="0" xfId="34" applyNumberFormat="1" applyFont="1" applyAlignment="1" quotePrefix="1">
      <alignment horizontal="left" wrapText="1"/>
      <protection/>
    </xf>
    <xf numFmtId="0" fontId="15" fillId="0" borderId="0" xfId="34" applyFont="1" applyFill="1" applyAlignment="1" quotePrefix="1">
      <alignment horizontal="left" wrapText="1"/>
      <protection/>
    </xf>
    <xf numFmtId="172" fontId="26" fillId="0" borderId="0" xfId="33" applyNumberFormat="1" applyFont="1" applyFill="1" applyBorder="1" applyProtection="1">
      <alignment/>
      <protection/>
    </xf>
    <xf numFmtId="4" fontId="26" fillId="0" borderId="0" xfId="33" applyNumberFormat="1" applyFont="1" applyFill="1" applyBorder="1" applyAlignment="1" applyProtection="1">
      <alignment horizontal="right"/>
      <protection locked="0"/>
    </xf>
    <xf numFmtId="176" fontId="26" fillId="0" borderId="0" xfId="33" applyNumberFormat="1" applyFont="1" applyFill="1" applyBorder="1" applyAlignment="1" applyProtection="1">
      <alignment/>
      <protection locked="0"/>
    </xf>
    <xf numFmtId="15" fontId="22" fillId="0" borderId="0" xfId="29" applyFont="1" applyFill="1" applyBorder="1" applyAlignment="1" quotePrefix="1">
      <alignment wrapText="1"/>
      <protection/>
    </xf>
    <xf numFmtId="0" fontId="19" fillId="0" borderId="0" xfId="34" applyFont="1" applyFill="1" applyAlignment="1">
      <alignment horizontal="left" wrapText="1"/>
      <protection/>
    </xf>
    <xf numFmtId="15" fontId="22" fillId="0" borderId="0" xfId="29" applyFont="1" applyBorder="1" applyAlignment="1" quotePrefix="1">
      <alignment/>
      <protection/>
    </xf>
    <xf numFmtId="15" fontId="22" fillId="0" borderId="0" xfId="29" applyFont="1" applyFill="1" applyBorder="1" applyAlignment="1" quotePrefix="1">
      <alignment/>
      <protection/>
    </xf>
    <xf numFmtId="172" fontId="17" fillId="0" borderId="0" xfId="33" applyNumberFormat="1" applyFont="1" applyBorder="1" applyAlignment="1" applyProtection="1">
      <alignment horizontal="left"/>
      <protection/>
    </xf>
    <xf numFmtId="172" fontId="17" fillId="0" borderId="0" xfId="33" applyNumberFormat="1" applyFont="1" applyFill="1" applyBorder="1" applyAlignment="1" applyProtection="1">
      <alignment horizontal="left"/>
      <protection/>
    </xf>
    <xf numFmtId="15" fontId="0" fillId="0" borderId="0" xfId="29" applyFont="1" applyBorder="1" applyProtection="1">
      <alignment/>
      <protection locked="0"/>
    </xf>
    <xf numFmtId="15" fontId="9" fillId="0" borderId="0" xfId="29" applyFont="1" applyProtection="1">
      <alignment/>
      <protection locked="0"/>
    </xf>
    <xf numFmtId="170" fontId="30" fillId="0" borderId="0" xfId="38" applyFont="1" applyAlignment="1" applyProtection="1">
      <alignment horizontal="center"/>
      <protection locked="0"/>
    </xf>
    <xf numFmtId="170" fontId="30" fillId="0" borderId="0" xfId="38" applyFont="1" applyBorder="1" applyAlignment="1" applyProtection="1">
      <alignment horizontal="center"/>
      <protection locked="0"/>
    </xf>
    <xf numFmtId="15" fontId="31" fillId="0" borderId="0" xfId="29" applyFont="1" applyProtection="1">
      <alignment/>
      <protection locked="0"/>
    </xf>
    <xf numFmtId="15" fontId="32" fillId="0" borderId="0" xfId="29" applyFont="1" applyProtection="1">
      <alignment/>
      <protection locked="0"/>
    </xf>
    <xf numFmtId="15" fontId="32" fillId="0" borderId="0" xfId="29" applyFont="1" applyBorder="1" applyProtection="1">
      <alignment/>
      <protection locked="0"/>
    </xf>
    <xf numFmtId="15" fontId="31" fillId="0" borderId="0" xfId="29" applyFont="1" applyAlignment="1" applyProtection="1" quotePrefix="1">
      <alignment horizontal="center"/>
      <protection locked="0"/>
    </xf>
    <xf numFmtId="15" fontId="9" fillId="0" borderId="0" xfId="29" applyFont="1" applyProtection="1">
      <alignment/>
      <protection/>
    </xf>
    <xf numFmtId="15" fontId="9" fillId="0" borderId="0" xfId="29" applyFont="1" applyBorder="1" applyProtection="1">
      <alignment/>
      <protection locked="0"/>
    </xf>
    <xf numFmtId="172" fontId="28" fillId="0" borderId="0" xfId="33" applyNumberFormat="1" applyFont="1" applyBorder="1" applyAlignment="1" applyProtection="1">
      <alignment horizontal="right"/>
      <protection locked="0"/>
    </xf>
    <xf numFmtId="15" fontId="9" fillId="0" borderId="0" xfId="29" applyFont="1" applyBorder="1" applyAlignment="1">
      <alignment horizontal="right"/>
      <protection/>
    </xf>
    <xf numFmtId="1" fontId="26" fillId="3" borderId="0" xfId="24" applyNumberFormat="1" applyFont="1" applyFill="1" applyBorder="1" applyAlignment="1" applyProtection="1">
      <alignment horizontal="centerContinuous" vertical="top" wrapText="1"/>
      <protection locked="0"/>
    </xf>
    <xf numFmtId="1" fontId="26" fillId="3" borderId="0" xfId="24" applyNumberFormat="1" applyFont="1" applyFill="1" applyBorder="1" applyAlignment="1" applyProtection="1" quotePrefix="1">
      <alignment horizontal="centerContinuous" vertical="top" wrapText="1"/>
      <protection locked="0"/>
    </xf>
    <xf numFmtId="15" fontId="26" fillId="0" borderId="0" xfId="29" applyFont="1" applyAlignment="1" applyProtection="1">
      <alignment vertical="top"/>
      <protection locked="0"/>
    </xf>
    <xf numFmtId="1" fontId="26" fillId="3" borderId="0" xfId="24" applyNumberFormat="1" applyFont="1" applyFill="1" applyBorder="1" applyAlignment="1" applyProtection="1" quotePrefix="1">
      <alignment horizontal="right" vertical="top" wrapText="1"/>
      <protection locked="0"/>
    </xf>
    <xf numFmtId="1" fontId="26" fillId="3" borderId="0" xfId="24" applyNumberFormat="1" applyFont="1" applyFill="1" applyBorder="1" applyAlignment="1" applyProtection="1">
      <alignment horizontal="right" vertical="top" wrapText="1"/>
      <protection locked="0"/>
    </xf>
    <xf numFmtId="15" fontId="26" fillId="0" borderId="0" xfId="29" applyFont="1" applyAlignment="1" applyProtection="1">
      <alignment/>
      <protection locked="0"/>
    </xf>
    <xf numFmtId="175" fontId="17" fillId="0" borderId="0" xfId="33" applyNumberFormat="1" applyFont="1" applyBorder="1" applyAlignment="1" applyProtection="1">
      <alignment/>
      <protection locked="0"/>
    </xf>
    <xf numFmtId="177" fontId="17" fillId="4" borderId="0" xfId="33" applyNumberFormat="1" applyFont="1" applyFill="1" applyBorder="1" applyAlignment="1" applyProtection="1">
      <alignment horizontal="right"/>
      <protection locked="0"/>
    </xf>
    <xf numFmtId="15" fontId="17" fillId="0" borderId="0" xfId="29" applyFont="1" applyProtection="1">
      <alignment/>
      <protection locked="0"/>
    </xf>
    <xf numFmtId="172" fontId="17" fillId="0" borderId="0" xfId="33" applyNumberFormat="1" applyFont="1" applyBorder="1" applyProtection="1">
      <alignment/>
      <protection/>
    </xf>
    <xf numFmtId="172" fontId="34" fillId="0" borderId="0" xfId="33" applyNumberFormat="1" applyFont="1" applyBorder="1" applyAlignment="1" applyProtection="1">
      <alignment horizontal="left"/>
      <protection/>
    </xf>
    <xf numFmtId="175" fontId="34" fillId="0" borderId="0" xfId="33" applyNumberFormat="1" applyFont="1" applyBorder="1" applyAlignment="1" applyProtection="1">
      <alignment/>
      <protection locked="0"/>
    </xf>
    <xf numFmtId="175" fontId="34" fillId="0" borderId="0" xfId="33" applyNumberFormat="1" applyFont="1" applyBorder="1" applyAlignment="1" applyProtection="1">
      <alignment/>
      <protection/>
    </xf>
    <xf numFmtId="15" fontId="34" fillId="0" borderId="0" xfId="29" applyFont="1" applyProtection="1">
      <alignment/>
      <protection locked="0"/>
    </xf>
    <xf numFmtId="172" fontId="17" fillId="0" borderId="0" xfId="33" applyNumberFormat="1" applyFont="1" applyBorder="1" applyAlignment="1" applyProtection="1">
      <alignment wrapText="1"/>
      <protection/>
    </xf>
    <xf numFmtId="172" fontId="34" fillId="0" borderId="0" xfId="33" applyNumberFormat="1" applyFont="1" applyBorder="1" applyProtection="1">
      <alignment/>
      <protection/>
    </xf>
    <xf numFmtId="175" fontId="17" fillId="0" borderId="0" xfId="33" applyNumberFormat="1" applyFont="1" applyFill="1" applyBorder="1" applyAlignment="1" applyProtection="1">
      <alignment/>
      <protection locked="0"/>
    </xf>
    <xf numFmtId="179" fontId="17" fillId="0" borderId="0" xfId="33" applyNumberFormat="1" applyFont="1" applyFill="1" applyBorder="1" applyProtection="1">
      <alignment/>
      <protection locked="0"/>
    </xf>
    <xf numFmtId="15" fontId="26" fillId="0" borderId="0" xfId="29" applyFont="1" applyProtection="1">
      <alignment/>
      <protection locked="0"/>
    </xf>
    <xf numFmtId="177" fontId="9" fillId="0" borderId="0" xfId="29" applyNumberFormat="1" applyFont="1" applyProtection="1">
      <alignment/>
      <protection locked="0"/>
    </xf>
    <xf numFmtId="177" fontId="9" fillId="0" borderId="0" xfId="29" applyNumberFormat="1" applyFont="1" applyBorder="1" applyProtection="1">
      <alignment/>
      <protection locked="0"/>
    </xf>
    <xf numFmtId="172" fontId="17" fillId="0" borderId="0" xfId="33" applyNumberFormat="1" applyFont="1" applyBorder="1" applyAlignment="1" applyProtection="1">
      <alignment horizontal="left" wrapText="1"/>
      <protection/>
    </xf>
    <xf numFmtId="15" fontId="0" fillId="0" borderId="0" xfId="30" applyFont="1" applyProtection="1">
      <alignment/>
      <protection locked="0"/>
    </xf>
    <xf numFmtId="15" fontId="9" fillId="0" borderId="0" xfId="30" applyFont="1" applyProtection="1">
      <alignment/>
      <protection locked="0"/>
    </xf>
    <xf numFmtId="176" fontId="9" fillId="0" borderId="0" xfId="30" applyNumberFormat="1" applyFont="1" applyProtection="1">
      <alignment/>
      <protection locked="0"/>
    </xf>
    <xf numFmtId="15" fontId="30" fillId="0" borderId="0" xfId="30" applyFont="1" applyFill="1" applyProtection="1">
      <alignment/>
      <protection locked="0"/>
    </xf>
    <xf numFmtId="176" fontId="9" fillId="0" borderId="0" xfId="30" applyNumberFormat="1" applyFont="1" applyBorder="1" applyProtection="1">
      <alignment/>
      <protection locked="0"/>
    </xf>
    <xf numFmtId="3" fontId="16" fillId="0" borderId="0" xfId="33" applyNumberFormat="1" applyFont="1" applyFill="1" applyBorder="1" applyProtection="1" quotePrefix="1">
      <alignment/>
      <protection locked="0"/>
    </xf>
    <xf numFmtId="172" fontId="35" fillId="0" borderId="0" xfId="33" applyNumberFormat="1" applyFont="1" applyBorder="1" applyAlignment="1" applyProtection="1">
      <alignment horizontal="left"/>
      <protection/>
    </xf>
    <xf numFmtId="172" fontId="28" fillId="0" borderId="0" xfId="33" applyNumberFormat="1" applyFont="1" applyBorder="1" applyProtection="1">
      <alignment/>
      <protection locked="0"/>
    </xf>
    <xf numFmtId="180" fontId="18" fillId="0" borderId="0" xfId="33" applyNumberFormat="1" applyFont="1" applyFill="1" applyBorder="1" applyAlignment="1" applyProtection="1">
      <alignment/>
      <protection locked="0"/>
    </xf>
    <xf numFmtId="15" fontId="9" fillId="0" borderId="0" xfId="30" applyFont="1" applyBorder="1" applyProtection="1">
      <alignment/>
      <protection locked="0"/>
    </xf>
    <xf numFmtId="15" fontId="9" fillId="0" borderId="0" xfId="30" applyFont="1" applyFill="1" applyBorder="1" applyProtection="1">
      <alignment/>
      <protection locked="0"/>
    </xf>
    <xf numFmtId="172" fontId="17" fillId="0" borderId="0" xfId="33" applyNumberFormat="1" applyFont="1" applyBorder="1" applyAlignment="1" applyProtection="1">
      <alignment horizontal="left"/>
      <protection locked="0"/>
    </xf>
    <xf numFmtId="172" fontId="17" fillId="0" borderId="0" xfId="33" applyNumberFormat="1" applyFont="1" applyBorder="1" applyProtection="1">
      <alignment/>
      <protection locked="0"/>
    </xf>
    <xf numFmtId="15" fontId="17" fillId="0" borderId="0" xfId="30" applyFont="1" applyBorder="1" applyProtection="1">
      <alignment/>
      <protection locked="0"/>
    </xf>
    <xf numFmtId="15" fontId="17" fillId="0" borderId="0" xfId="30" applyFont="1" applyProtection="1">
      <alignment/>
      <protection locked="0"/>
    </xf>
    <xf numFmtId="172" fontId="18" fillId="0" borderId="0" xfId="33" applyNumberFormat="1" applyFont="1" applyFill="1" applyBorder="1" applyAlignment="1" applyProtection="1">
      <alignment horizontal="right"/>
      <protection locked="0"/>
    </xf>
    <xf numFmtId="1" fontId="26" fillId="3" borderId="0" xfId="24" applyNumberFormat="1" applyFont="1" applyFill="1" applyBorder="1" applyAlignment="1" applyProtection="1" quotePrefix="1">
      <alignment horizontal="right" vertical="top"/>
      <protection locked="0"/>
    </xf>
    <xf numFmtId="1" fontId="26" fillId="3" borderId="0" xfId="24" applyNumberFormat="1" applyFont="1" applyFill="1" applyBorder="1" applyAlignment="1" applyProtection="1" quotePrefix="1">
      <alignment horizontal="center" vertical="top"/>
      <protection locked="0"/>
    </xf>
    <xf numFmtId="15" fontId="26" fillId="0" borderId="0" xfId="30" applyFont="1" applyProtection="1">
      <alignment/>
      <protection locked="0"/>
    </xf>
    <xf numFmtId="1" fontId="26" fillId="3" borderId="0" xfId="30" applyNumberFormat="1" applyFont="1" applyFill="1" applyBorder="1" applyAlignment="1">
      <alignment vertical="center"/>
      <protection/>
    </xf>
    <xf numFmtId="1" fontId="18" fillId="3" borderId="0" xfId="24" applyNumberFormat="1" applyFont="1" applyFill="1" applyBorder="1" applyAlignment="1" applyProtection="1" quotePrefix="1">
      <alignment horizontal="right" vertical="top"/>
      <protection locked="0"/>
    </xf>
    <xf numFmtId="15" fontId="18" fillId="3" borderId="0" xfId="30" applyFont="1" applyFill="1" applyBorder="1" applyAlignment="1">
      <alignment horizontal="center" vertical="center"/>
      <protection/>
    </xf>
    <xf numFmtId="172" fontId="26" fillId="3" borderId="0" xfId="33" applyNumberFormat="1" applyFont="1" applyFill="1" applyBorder="1" applyAlignment="1" applyProtection="1">
      <alignment horizontal="right"/>
      <protection locked="0"/>
    </xf>
    <xf numFmtId="176" fontId="26" fillId="3" borderId="0" xfId="33" applyNumberFormat="1" applyFont="1" applyFill="1" applyBorder="1" applyAlignment="1" applyProtection="1">
      <alignment horizontal="right"/>
      <protection locked="0"/>
    </xf>
    <xf numFmtId="15" fontId="26" fillId="0" borderId="0" xfId="30" applyFont="1" applyBorder="1" applyProtection="1">
      <alignment/>
      <protection locked="0"/>
    </xf>
    <xf numFmtId="15" fontId="18" fillId="0" borderId="0" xfId="30" applyFont="1" applyProtection="1">
      <alignment/>
      <protection locked="0"/>
    </xf>
    <xf numFmtId="178" fontId="18" fillId="0" borderId="0" xfId="33" applyNumberFormat="1" applyFont="1" applyFill="1" applyBorder="1" applyProtection="1">
      <alignment/>
      <protection locked="0"/>
    </xf>
    <xf numFmtId="172" fontId="18" fillId="0" borderId="0" xfId="33" applyNumberFormat="1" applyFont="1" applyBorder="1" applyAlignment="1" applyProtection="1">
      <alignment horizontal="left" wrapText="1"/>
      <protection/>
    </xf>
    <xf numFmtId="177" fontId="16" fillId="0" borderId="0" xfId="33" applyNumberFormat="1" applyFont="1" applyFill="1" applyBorder="1" applyProtection="1">
      <alignment/>
      <protection locked="0"/>
    </xf>
    <xf numFmtId="177" fontId="18" fillId="0" borderId="0" xfId="33" applyNumberFormat="1" applyFont="1" applyFill="1" applyBorder="1" applyProtection="1">
      <alignment/>
      <protection locked="0"/>
    </xf>
    <xf numFmtId="176" fontId="26" fillId="3" borderId="0" xfId="28" applyNumberFormat="1" applyFont="1" applyFill="1" applyBorder="1" applyProtection="1">
      <alignment/>
      <protection/>
    </xf>
    <xf numFmtId="175" fontId="26" fillId="3" borderId="0" xfId="28" applyNumberFormat="1" applyFont="1" applyFill="1" applyBorder="1" applyProtection="1">
      <alignment/>
      <protection/>
    </xf>
    <xf numFmtId="172" fontId="16" fillId="0" borderId="0" xfId="33" applyNumberFormat="1" applyFont="1" applyFill="1" applyBorder="1" applyProtection="1">
      <alignment/>
      <protection locked="0"/>
    </xf>
    <xf numFmtId="15" fontId="18" fillId="0" borderId="0" xfId="30" applyFont="1" applyBorder="1" applyProtection="1">
      <alignment/>
      <protection locked="0"/>
    </xf>
    <xf numFmtId="176" fontId="18" fillId="0" borderId="0" xfId="30" applyNumberFormat="1" applyFont="1" applyBorder="1" applyProtection="1">
      <alignment/>
      <protection locked="0"/>
    </xf>
    <xf numFmtId="15" fontId="18" fillId="0" borderId="0" xfId="30" applyFont="1" applyFill="1" applyBorder="1" applyProtection="1">
      <alignment/>
      <protection locked="0"/>
    </xf>
    <xf numFmtId="14" fontId="11" fillId="2" borderId="0" xfId="30" applyNumberFormat="1" applyFont="1" applyFill="1" applyBorder="1" applyAlignment="1">
      <alignment horizontal="right" vertical="center"/>
      <protection/>
    </xf>
    <xf numFmtId="15" fontId="18" fillId="3" borderId="0" xfId="30" applyFont="1" applyFill="1" applyBorder="1" applyAlignment="1">
      <alignment horizontal="right" vertical="center"/>
      <protection/>
    </xf>
    <xf numFmtId="172" fontId="18" fillId="0" borderId="0" xfId="33" applyNumberFormat="1" applyFont="1" applyFill="1" applyBorder="1" applyAlignment="1" applyProtection="1">
      <alignment horizontal="left" wrapText="1"/>
      <protection/>
    </xf>
    <xf numFmtId="15" fontId="18" fillId="0" borderId="0" xfId="30" applyFont="1" applyFill="1" applyProtection="1">
      <alignment/>
      <protection locked="0"/>
    </xf>
    <xf numFmtId="15" fontId="22" fillId="0" borderId="0" xfId="30" applyFont="1" applyFill="1" applyBorder="1" applyAlignment="1" quotePrefix="1">
      <alignment wrapText="1"/>
      <protection/>
    </xf>
    <xf numFmtId="15" fontId="22" fillId="5" borderId="0" xfId="30" applyFont="1" applyFill="1" applyBorder="1" applyAlignment="1" quotePrefix="1">
      <alignment wrapText="1"/>
      <protection/>
    </xf>
    <xf numFmtId="15" fontId="0" fillId="0" borderId="0" xfId="30" applyFont="1" applyFill="1" applyProtection="1">
      <alignment/>
      <protection locked="0"/>
    </xf>
    <xf numFmtId="15" fontId="22" fillId="0" borderId="0" xfId="30" applyFont="1" applyBorder="1" applyAlignment="1" quotePrefix="1">
      <alignment/>
      <protection/>
    </xf>
    <xf numFmtId="15" fontId="22" fillId="0" borderId="0" xfId="30" applyFont="1" applyFill="1" applyBorder="1" applyAlignment="1" quotePrefix="1">
      <alignment/>
      <protection/>
    </xf>
    <xf numFmtId="15" fontId="9" fillId="0" borderId="0" xfId="30" applyFont="1" applyFill="1" applyProtection="1">
      <alignment/>
      <protection locked="0"/>
    </xf>
    <xf numFmtId="15" fontId="31" fillId="0" borderId="0" xfId="30" applyFont="1" applyProtection="1">
      <alignment/>
      <protection locked="0"/>
    </xf>
    <xf numFmtId="15" fontId="32" fillId="0" borderId="0" xfId="30" applyFont="1" applyProtection="1">
      <alignment/>
      <protection locked="0"/>
    </xf>
    <xf numFmtId="15" fontId="31" fillId="0" borderId="0" xfId="30" applyFont="1" applyAlignment="1" applyProtection="1">
      <alignment horizontal="center"/>
      <protection locked="0"/>
    </xf>
    <xf numFmtId="15" fontId="31" fillId="0" borderId="0" xfId="30" applyFont="1" applyAlignment="1" applyProtection="1" quotePrefix="1">
      <alignment horizontal="center"/>
      <protection locked="0"/>
    </xf>
    <xf numFmtId="15" fontId="9" fillId="0" borderId="0" xfId="30" applyFont="1" applyProtection="1">
      <alignment/>
      <protection/>
    </xf>
    <xf numFmtId="172" fontId="27" fillId="0" borderId="0" xfId="33" applyNumberFormat="1" applyFont="1" applyBorder="1" applyProtection="1">
      <alignment/>
      <protection locked="0"/>
    </xf>
    <xf numFmtId="15" fontId="9" fillId="0" borderId="0" xfId="30" applyFont="1" applyBorder="1" applyAlignment="1">
      <alignment horizontal="right"/>
      <protection/>
    </xf>
    <xf numFmtId="15" fontId="26" fillId="0" borderId="0" xfId="30" applyFont="1" applyAlignment="1" applyProtection="1">
      <alignment vertical="top"/>
      <protection locked="0"/>
    </xf>
    <xf numFmtId="15" fontId="26" fillId="0" borderId="0" xfId="30" applyFont="1" applyAlignment="1" applyProtection="1">
      <alignment/>
      <protection locked="0"/>
    </xf>
    <xf numFmtId="175" fontId="17" fillId="4" borderId="0" xfId="33" applyNumberFormat="1" applyFont="1" applyFill="1" applyBorder="1" applyProtection="1">
      <alignment/>
      <protection locked="0"/>
    </xf>
    <xf numFmtId="15" fontId="34" fillId="0" borderId="0" xfId="30" applyFont="1" applyProtection="1">
      <alignment/>
      <protection locked="0"/>
    </xf>
    <xf numFmtId="175" fontId="26" fillId="3" borderId="0" xfId="33" applyNumberFormat="1" applyFont="1" applyFill="1" applyBorder="1" applyProtection="1">
      <alignment/>
      <protection locked="0"/>
    </xf>
    <xf numFmtId="15" fontId="36" fillId="0" borderId="0" xfId="30" applyFont="1" applyAlignment="1" applyProtection="1" quotePrefix="1">
      <alignment horizontal="center"/>
      <protection locked="0"/>
    </xf>
    <xf numFmtId="15" fontId="31" fillId="0" borderId="0" xfId="30" applyFont="1" applyFill="1" applyAlignment="1" applyProtection="1" quotePrefix="1">
      <alignment horizontal="center"/>
      <protection locked="0"/>
    </xf>
    <xf numFmtId="15" fontId="26" fillId="0" borderId="0" xfId="30" applyFont="1" applyFill="1" applyProtection="1">
      <alignment/>
      <protection locked="0"/>
    </xf>
    <xf numFmtId="172" fontId="17" fillId="0" borderId="0" xfId="33" applyNumberFormat="1" applyFont="1" applyFill="1" applyBorder="1" applyAlignment="1" applyProtection="1">
      <alignment horizontal="left" wrapText="1"/>
      <protection/>
    </xf>
    <xf numFmtId="177" fontId="17" fillId="0" borderId="0" xfId="33" applyNumberFormat="1" applyFont="1" applyFill="1" applyBorder="1" applyAlignment="1" applyProtection="1">
      <alignment horizontal="right"/>
      <protection locked="0"/>
    </xf>
    <xf numFmtId="15" fontId="17" fillId="0" borderId="0" xfId="30" applyFont="1" applyFill="1" applyProtection="1">
      <alignment/>
      <protection locked="0"/>
    </xf>
    <xf numFmtId="176" fontId="26" fillId="0" borderId="0" xfId="30" applyNumberFormat="1" applyFont="1" applyProtection="1">
      <alignment/>
      <protection locked="0"/>
    </xf>
    <xf numFmtId="15" fontId="22" fillId="0" borderId="0" xfId="30" applyFont="1" applyBorder="1" applyAlignment="1" quotePrefix="1">
      <alignment wrapText="1"/>
      <protection/>
    </xf>
    <xf numFmtId="177" fontId="9" fillId="0" borderId="0" xfId="30" applyNumberFormat="1" applyFont="1" applyProtection="1">
      <alignment/>
      <protection locked="0"/>
    </xf>
    <xf numFmtId="15" fontId="29" fillId="0" borderId="0" xfId="30" applyFont="1" applyProtection="1">
      <alignment/>
      <protection locked="0"/>
    </xf>
    <xf numFmtId="43" fontId="29" fillId="0" borderId="0" xfId="22" applyFont="1" applyAlignment="1" applyProtection="1">
      <alignment/>
      <protection locked="0"/>
    </xf>
    <xf numFmtId="4" fontId="37" fillId="0" borderId="0" xfId="0" applyFont="1" applyAlignment="1">
      <alignment horizontal="left"/>
    </xf>
    <xf numFmtId="4" fontId="38" fillId="0" borderId="0" xfId="0" applyFont="1" applyAlignment="1" applyProtection="1">
      <alignment horizontal="center" vertical="center"/>
      <protection locked="0"/>
    </xf>
    <xf numFmtId="170" fontId="39" fillId="0" borderId="0" xfId="38" applyFont="1" applyAlignment="1" applyProtection="1">
      <alignment horizontal="center"/>
      <protection locked="0"/>
    </xf>
    <xf numFmtId="176" fontId="39" fillId="0" borderId="0" xfId="38" applyNumberFormat="1" applyFont="1" applyAlignment="1" applyProtection="1">
      <alignment horizontal="center"/>
      <protection locked="0"/>
    </xf>
    <xf numFmtId="4" fontId="40" fillId="0" borderId="0" xfId="31" applyFont="1" applyAlignment="1">
      <alignment horizontal="left"/>
      <protection/>
    </xf>
    <xf numFmtId="4" fontId="41" fillId="0" borderId="0" xfId="0" applyFont="1" applyAlignment="1" applyProtection="1">
      <alignment horizontal="center" vertical="center"/>
      <protection locked="0"/>
    </xf>
    <xf numFmtId="176" fontId="38" fillId="0" borderId="0" xfId="0" applyNumberFormat="1" applyFont="1" applyAlignment="1" applyProtection="1">
      <alignment horizontal="center" vertical="center"/>
      <protection locked="0"/>
    </xf>
    <xf numFmtId="4" fontId="43" fillId="0" borderId="0" xfId="0" applyFont="1" applyAlignment="1" applyProtection="1">
      <alignment horizontal="center" vertical="center"/>
      <protection locked="0"/>
    </xf>
    <xf numFmtId="4" fontId="44" fillId="0" borderId="0" xfId="0" applyFont="1" applyAlignment="1" applyProtection="1">
      <alignment horizontal="center" vertical="center"/>
      <protection locked="0"/>
    </xf>
    <xf numFmtId="3" fontId="45" fillId="0" borderId="0" xfId="33" applyNumberFormat="1" applyFont="1" applyFill="1" applyBorder="1" applyProtection="1">
      <alignment/>
      <protection locked="0"/>
    </xf>
    <xf numFmtId="4" fontId="46" fillId="0" borderId="0" xfId="0" applyFont="1" applyAlignment="1" applyProtection="1">
      <alignment horizontal="center" vertical="center"/>
      <protection locked="0"/>
    </xf>
    <xf numFmtId="4" fontId="37" fillId="0" borderId="0" xfId="0" applyFont="1" applyAlignment="1">
      <alignment/>
    </xf>
    <xf numFmtId="4" fontId="44" fillId="0" borderId="0" xfId="31" applyFont="1" applyAlignment="1">
      <alignment horizontal="center" vertical="center"/>
      <protection/>
    </xf>
    <xf numFmtId="1" fontId="26" fillId="3" borderId="0" xfId="24" applyNumberFormat="1" applyFont="1" applyFill="1" applyBorder="1" applyAlignment="1" applyProtection="1">
      <alignment horizontal="center" vertical="top" wrapText="1"/>
      <protection locked="0"/>
    </xf>
    <xf numFmtId="15" fontId="26" fillId="3" borderId="0" xfId="30" applyFont="1" applyFill="1" applyBorder="1" applyAlignment="1">
      <alignment vertical="top"/>
      <protection/>
    </xf>
    <xf numFmtId="15" fontId="22" fillId="0" borderId="0" xfId="29" applyFont="1" applyFill="1" applyBorder="1" applyAlignment="1" quotePrefix="1">
      <alignment horizontal="justify" wrapText="1"/>
      <protection/>
    </xf>
    <xf numFmtId="4" fontId="42" fillId="0" borderId="0" xfId="0" applyFont="1" applyAlignment="1">
      <alignment horizontal="left"/>
    </xf>
    <xf numFmtId="170" fontId="39" fillId="0" borderId="0" xfId="38" applyFont="1" applyAlignment="1" applyProtection="1">
      <alignment horizontal="center"/>
      <protection locked="0"/>
    </xf>
    <xf numFmtId="0" fontId="26" fillId="2" borderId="0" xfId="29" applyNumberFormat="1" applyFont="1" applyFill="1" applyBorder="1" applyAlignment="1">
      <alignment horizontal="center" vertical="top" wrapText="1"/>
      <protection/>
    </xf>
    <xf numFmtId="0" fontId="26" fillId="6" borderId="0" xfId="29" applyNumberFormat="1" applyFont="1" applyFill="1" applyBorder="1" applyAlignment="1">
      <alignment horizontal="center" vertical="top" wrapText="1"/>
      <protection/>
    </xf>
    <xf numFmtId="172" fontId="26" fillId="3" borderId="0" xfId="33" applyNumberFormat="1" applyFont="1" applyFill="1" applyBorder="1" applyAlignment="1" applyProtection="1">
      <alignment horizontal="left" vertical="top"/>
      <protection/>
    </xf>
    <xf numFmtId="15" fontId="26" fillId="7" borderId="0" xfId="29" applyFont="1" applyFill="1" applyBorder="1" applyAlignment="1">
      <alignment vertical="top"/>
      <protection/>
    </xf>
    <xf numFmtId="15" fontId="15" fillId="0" borderId="0" xfId="29" applyFont="1" applyFill="1" applyBorder="1" applyAlignment="1" quotePrefix="1">
      <alignment horizontal="left" wrapText="1"/>
      <protection/>
    </xf>
    <xf numFmtId="15" fontId="22" fillId="0" borderId="0" xfId="29" applyFont="1" applyFill="1" applyBorder="1" applyAlignment="1" quotePrefix="1">
      <alignment horizontal="left" wrapText="1"/>
      <protection/>
    </xf>
    <xf numFmtId="15" fontId="22" fillId="8" borderId="0" xfId="29" applyFont="1" applyFill="1" applyBorder="1" applyAlignment="1" quotePrefix="1">
      <alignment horizontal="justify" wrapText="1"/>
      <protection/>
    </xf>
    <xf numFmtId="1" fontId="26" fillId="3" borderId="0" xfId="24" applyNumberFormat="1" applyFont="1" applyFill="1" applyBorder="1" applyAlignment="1" applyProtection="1" quotePrefix="1">
      <alignment horizontal="center" vertical="top" wrapText="1"/>
      <protection locked="0"/>
    </xf>
    <xf numFmtId="1" fontId="26" fillId="7" borderId="0" xfId="24" applyNumberFormat="1" applyFont="1" applyFill="1" applyBorder="1" applyAlignment="1" applyProtection="1" quotePrefix="1">
      <alignment horizontal="center" vertical="top" wrapText="1"/>
      <protection locked="0"/>
    </xf>
    <xf numFmtId="15" fontId="22" fillId="0" borderId="0" xfId="30" applyFont="1" applyFill="1" applyBorder="1" applyAlignment="1" quotePrefix="1">
      <alignment horizontal="justify" wrapText="1"/>
      <protection/>
    </xf>
    <xf numFmtId="0" fontId="26" fillId="2" borderId="0" xfId="30" applyNumberFormat="1" applyFont="1" applyFill="1" applyBorder="1" applyAlignment="1">
      <alignment horizontal="center" vertical="top" wrapText="1"/>
      <protection/>
    </xf>
    <xf numFmtId="0" fontId="26" fillId="6" borderId="0" xfId="30" applyNumberFormat="1" applyFont="1" applyFill="1" applyBorder="1" applyAlignment="1">
      <alignment horizontal="center" vertical="top" wrapText="1"/>
      <protection/>
    </xf>
    <xf numFmtId="15" fontId="26" fillId="7" borderId="0" xfId="30" applyFont="1" applyFill="1" applyBorder="1" applyAlignment="1">
      <alignment vertical="top"/>
      <protection/>
    </xf>
    <xf numFmtId="15" fontId="22" fillId="5" borderId="0" xfId="30" applyFont="1" applyFill="1" applyBorder="1" applyAlignment="1" quotePrefix="1">
      <alignment horizontal="justify" wrapText="1"/>
      <protection/>
    </xf>
    <xf numFmtId="4" fontId="37" fillId="0" borderId="0" xfId="0" applyFont="1" applyAlignment="1">
      <alignment horizontal="left"/>
    </xf>
    <xf numFmtId="15" fontId="15" fillId="0" borderId="0" xfId="30" applyFont="1" applyFill="1" applyBorder="1" applyAlignment="1" quotePrefix="1">
      <alignment horizontal="justify" wrapText="1"/>
      <protection/>
    </xf>
    <xf numFmtId="1" fontId="12" fillId="2" borderId="0" xfId="24" applyNumberFormat="1" applyFont="1" applyFill="1" applyBorder="1" applyAlignment="1" applyProtection="1">
      <alignment horizontal="center" vertical="top"/>
      <protection locked="0"/>
    </xf>
    <xf numFmtId="1" fontId="12" fillId="6" borderId="0" xfId="24" applyNumberFormat="1" applyFont="1" applyFill="1" applyBorder="1" applyAlignment="1" applyProtection="1">
      <alignment horizontal="center" vertical="top"/>
      <protection locked="0"/>
    </xf>
    <xf numFmtId="1" fontId="12" fillId="2" borderId="0" xfId="24" applyNumberFormat="1" applyFont="1" applyFill="1" applyBorder="1" applyAlignment="1" applyProtection="1">
      <alignment horizontal="center" vertical="top" wrapText="1"/>
      <protection locked="0"/>
    </xf>
    <xf numFmtId="1" fontId="12" fillId="6" borderId="0" xfId="24" applyNumberFormat="1" applyFont="1" applyFill="1" applyBorder="1" applyAlignment="1" applyProtection="1">
      <alignment horizontal="center" vertical="top" wrapText="1"/>
      <protection locked="0"/>
    </xf>
    <xf numFmtId="1" fontId="34" fillId="2" borderId="0" xfId="24" applyNumberFormat="1" applyFont="1" applyFill="1" applyBorder="1" applyAlignment="1" applyProtection="1">
      <alignment horizontal="center" vertical="top" wrapText="1"/>
      <protection locked="0"/>
    </xf>
    <xf numFmtId="1" fontId="34" fillId="6" borderId="0" xfId="24" applyNumberFormat="1" applyFont="1" applyFill="1" applyBorder="1" applyAlignment="1" applyProtection="1">
      <alignment horizontal="center" vertical="top" wrapText="1"/>
      <protection locked="0"/>
    </xf>
    <xf numFmtId="4" fontId="19" fillId="0" borderId="0" xfId="0" applyFont="1" applyFill="1" applyBorder="1" applyAlignment="1" applyProtection="1" quotePrefix="1">
      <alignment horizontal="justify" wrapText="1"/>
      <protection locked="0"/>
    </xf>
    <xf numFmtId="4" fontId="21" fillId="0" borderId="0" xfId="0" applyFont="1" applyFill="1" applyBorder="1" applyAlignment="1" applyProtection="1" quotePrefix="1">
      <alignment horizontal="justify" wrapText="1"/>
      <protection locked="0"/>
    </xf>
    <xf numFmtId="4" fontId="19" fillId="0" borderId="0" xfId="0" applyFont="1" applyFill="1" applyBorder="1" applyAlignment="1" applyProtection="1" quotePrefix="1">
      <alignment horizontal="left" wrapText="1"/>
      <protection locked="0"/>
    </xf>
    <xf numFmtId="4" fontId="21" fillId="0" borderId="0" xfId="0" applyFont="1" applyFill="1" applyBorder="1" applyAlignment="1" applyProtection="1" quotePrefix="1">
      <alignment horizontal="left" wrapText="1"/>
      <protection locked="0"/>
    </xf>
  </cellXfs>
  <cellStyles count="25">
    <cellStyle name="Normal" xfId="0"/>
    <cellStyle name="Hyperlink" xfId="15"/>
    <cellStyle name="Followed Hyperlink" xfId="16"/>
    <cellStyle name="Comma [0]_BancaItaliagiu99" xfId="17"/>
    <cellStyle name="Comma_BancaItaliagiu99" xfId="18"/>
    <cellStyle name="Currency [0]_abi399" xfId="19"/>
    <cellStyle name="Currency_abi399" xfId="20"/>
    <cellStyle name="Euro" xfId="21"/>
    <cellStyle name="Comma" xfId="22"/>
    <cellStyle name="Migliaia (0)" xfId="23"/>
    <cellStyle name="Migliaia (0)_C.E.  Confronto GIU 95_94" xfId="24"/>
    <cellStyle name="Comma [0]" xfId="25"/>
    <cellStyle name="Non_definito" xfId="26"/>
    <cellStyle name="Normal_LC" xfId="27"/>
    <cellStyle name="Normale_CO_NotaInt_2" xfId="28"/>
    <cellStyle name="Normale_CONSOLIDATO_Tabelle Coeco_09_08" xfId="29"/>
    <cellStyle name="Normale_CONSOLIDATO_Tabelle St Patr_09_08" xfId="30"/>
    <cellStyle name="Normale_DATI_SINTESI_12_05" xfId="31"/>
    <cellStyle name="Normale_Margine degli interessi" xfId="32"/>
    <cellStyle name="Normale_Operazioni finanziarie" xfId="33"/>
    <cellStyle name="Normale_SCHEMI-BI" xfId="34"/>
    <cellStyle name="Percent" xfId="35"/>
    <cellStyle name="Currency" xfId="36"/>
    <cellStyle name="Valuta (0)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9525" y="8134350"/>
          <a:ext cx="62579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4686300" y="1476375"/>
          <a:ext cx="8477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6267450" y="1476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114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486275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11</xdr:col>
      <xdr:colOff>0</xdr:colOff>
      <xdr:row>41</xdr:row>
      <xdr:rowOff>0</xdr:rowOff>
    </xdr:to>
    <xdr:sp>
      <xdr:nvSpPr>
        <xdr:cNvPr id="24" name="Line 25"/>
        <xdr:cNvSpPr>
          <a:spLocks/>
        </xdr:cNvSpPr>
      </xdr:nvSpPr>
      <xdr:spPr>
        <a:xfrm>
          <a:off x="9525" y="7315200"/>
          <a:ext cx="65341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57150</xdr:colOff>
      <xdr:row>8</xdr:row>
      <xdr:rowOff>9525</xdr:rowOff>
    </xdr:to>
    <xdr:sp>
      <xdr:nvSpPr>
        <xdr:cNvPr id="25" name="Line 27"/>
        <xdr:cNvSpPr>
          <a:spLocks/>
        </xdr:cNvSpPr>
      </xdr:nvSpPr>
      <xdr:spPr>
        <a:xfrm>
          <a:off x="3343275" y="1524000"/>
          <a:ext cx="5715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0</xdr:rowOff>
    </xdr:from>
    <xdr:to>
      <xdr:col>11</xdr:col>
      <xdr:colOff>0</xdr:colOff>
      <xdr:row>8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4038600" y="1514475"/>
          <a:ext cx="2505075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7" name="Line 41"/>
        <xdr:cNvSpPr>
          <a:spLocks/>
        </xdr:cNvSpPr>
      </xdr:nvSpPr>
      <xdr:spPr>
        <a:xfrm>
          <a:off x="4133850" y="7477125"/>
          <a:ext cx="2409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57150</xdr:colOff>
      <xdr:row>8</xdr:row>
      <xdr:rowOff>9525</xdr:rowOff>
    </xdr:to>
    <xdr:sp>
      <xdr:nvSpPr>
        <xdr:cNvPr id="28" name="Line 42"/>
        <xdr:cNvSpPr>
          <a:spLocks/>
        </xdr:cNvSpPr>
      </xdr:nvSpPr>
      <xdr:spPr>
        <a:xfrm>
          <a:off x="3343275" y="1524000"/>
          <a:ext cx="5715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9525</xdr:rowOff>
    </xdr:from>
    <xdr:to>
      <xdr:col>5</xdr:col>
      <xdr:colOff>0</xdr:colOff>
      <xdr:row>8</xdr:row>
      <xdr:rowOff>9525</xdr:rowOff>
    </xdr:to>
    <xdr:sp>
      <xdr:nvSpPr>
        <xdr:cNvPr id="29" name="Line 43"/>
        <xdr:cNvSpPr>
          <a:spLocks/>
        </xdr:cNvSpPr>
      </xdr:nvSpPr>
      <xdr:spPr>
        <a:xfrm>
          <a:off x="2114550" y="1524000"/>
          <a:ext cx="17430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50" name="Line 51"/>
        <xdr:cNvSpPr>
          <a:spLocks/>
        </xdr:cNvSpPr>
      </xdr:nvSpPr>
      <xdr:spPr>
        <a:xfrm>
          <a:off x="0" y="7896225"/>
          <a:ext cx="65055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0</xdr:rowOff>
    </xdr:from>
    <xdr:to>
      <xdr:col>5</xdr:col>
      <xdr:colOff>495300</xdr:colOff>
      <xdr:row>8</xdr:row>
      <xdr:rowOff>0</xdr:rowOff>
    </xdr:to>
    <xdr:sp>
      <xdr:nvSpPr>
        <xdr:cNvPr id="51" name="Line 53"/>
        <xdr:cNvSpPr>
          <a:spLocks/>
        </xdr:cNvSpPr>
      </xdr:nvSpPr>
      <xdr:spPr>
        <a:xfrm>
          <a:off x="4800600" y="151447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48</xdr:row>
      <xdr:rowOff>0</xdr:rowOff>
    </xdr:from>
    <xdr:to>
      <xdr:col>5</xdr:col>
      <xdr:colOff>485775</xdr:colOff>
      <xdr:row>48</xdr:row>
      <xdr:rowOff>0</xdr:rowOff>
    </xdr:to>
    <xdr:sp>
      <xdr:nvSpPr>
        <xdr:cNvPr id="52" name="Line 54"/>
        <xdr:cNvSpPr>
          <a:spLocks/>
        </xdr:cNvSpPr>
      </xdr:nvSpPr>
      <xdr:spPr>
        <a:xfrm>
          <a:off x="4867275" y="80962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26</xdr:row>
      <xdr:rowOff>0</xdr:rowOff>
    </xdr:from>
    <xdr:to>
      <xdr:col>5</xdr:col>
      <xdr:colOff>504825</xdr:colOff>
      <xdr:row>26</xdr:row>
      <xdr:rowOff>0</xdr:rowOff>
    </xdr:to>
    <xdr:sp>
      <xdr:nvSpPr>
        <xdr:cNvPr id="53" name="Line 55"/>
        <xdr:cNvSpPr>
          <a:spLocks/>
        </xdr:cNvSpPr>
      </xdr:nvSpPr>
      <xdr:spPr>
        <a:xfrm>
          <a:off x="4791075" y="4448175"/>
          <a:ext cx="9906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48</xdr:row>
      <xdr:rowOff>0</xdr:rowOff>
    </xdr:from>
    <xdr:to>
      <xdr:col>5</xdr:col>
      <xdr:colOff>476250</xdr:colOff>
      <xdr:row>48</xdr:row>
      <xdr:rowOff>0</xdr:rowOff>
    </xdr:to>
    <xdr:sp>
      <xdr:nvSpPr>
        <xdr:cNvPr id="54" name="Line 56"/>
        <xdr:cNvSpPr>
          <a:spLocks/>
        </xdr:cNvSpPr>
      </xdr:nvSpPr>
      <xdr:spPr>
        <a:xfrm>
          <a:off x="4867275" y="8096250"/>
          <a:ext cx="885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55" name="Line 57"/>
        <xdr:cNvSpPr>
          <a:spLocks/>
        </xdr:cNvSpPr>
      </xdr:nvSpPr>
      <xdr:spPr>
        <a:xfrm>
          <a:off x="6505575" y="15144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56" name="Line 58"/>
        <xdr:cNvSpPr>
          <a:spLocks/>
        </xdr:cNvSpPr>
      </xdr:nvSpPr>
      <xdr:spPr>
        <a:xfrm>
          <a:off x="6505575" y="44481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57" name="Line 59"/>
        <xdr:cNvSpPr>
          <a:spLocks/>
        </xdr:cNvSpPr>
      </xdr:nvSpPr>
      <xdr:spPr>
        <a:xfrm>
          <a:off x="6505575" y="80962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3910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4" name="Line 25"/>
        <xdr:cNvSpPr>
          <a:spLocks/>
        </xdr:cNvSpPr>
      </xdr:nvSpPr>
      <xdr:spPr>
        <a:xfrm>
          <a:off x="9525" y="7734300"/>
          <a:ext cx="59245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5" name="Line 265"/>
        <xdr:cNvSpPr>
          <a:spLocks/>
        </xdr:cNvSpPr>
      </xdr:nvSpPr>
      <xdr:spPr>
        <a:xfrm>
          <a:off x="2247900" y="1352550"/>
          <a:ext cx="16287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0</xdr:rowOff>
    </xdr:from>
    <xdr:to>
      <xdr:col>8</xdr:col>
      <xdr:colOff>504825</xdr:colOff>
      <xdr:row>7</xdr:row>
      <xdr:rowOff>0</xdr:rowOff>
    </xdr:to>
    <xdr:sp>
      <xdr:nvSpPr>
        <xdr:cNvPr id="26" name="Line 266"/>
        <xdr:cNvSpPr>
          <a:spLocks/>
        </xdr:cNvSpPr>
      </xdr:nvSpPr>
      <xdr:spPr>
        <a:xfrm>
          <a:off x="4038600" y="1352550"/>
          <a:ext cx="1885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171450</xdr:rowOff>
    </xdr:from>
    <xdr:to>
      <xdr:col>5</xdr:col>
      <xdr:colOff>0</xdr:colOff>
      <xdr:row>24</xdr:row>
      <xdr:rowOff>171450</xdr:rowOff>
    </xdr:to>
    <xdr:sp>
      <xdr:nvSpPr>
        <xdr:cNvPr id="27" name="Line 267"/>
        <xdr:cNvSpPr>
          <a:spLocks/>
        </xdr:cNvSpPr>
      </xdr:nvSpPr>
      <xdr:spPr>
        <a:xfrm>
          <a:off x="2247900" y="4238625"/>
          <a:ext cx="16287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25</xdr:row>
      <xdr:rowOff>0</xdr:rowOff>
    </xdr:from>
    <xdr:to>
      <xdr:col>8</xdr:col>
      <xdr:colOff>504825</xdr:colOff>
      <xdr:row>25</xdr:row>
      <xdr:rowOff>0</xdr:rowOff>
    </xdr:to>
    <xdr:sp>
      <xdr:nvSpPr>
        <xdr:cNvPr id="28" name="Line 268"/>
        <xdr:cNvSpPr>
          <a:spLocks/>
        </xdr:cNvSpPr>
      </xdr:nvSpPr>
      <xdr:spPr>
        <a:xfrm>
          <a:off x="4038600" y="4257675"/>
          <a:ext cx="1885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20040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0</xdr:rowOff>
    </xdr:from>
    <xdr:to>
      <xdr:col>13</xdr:col>
      <xdr:colOff>476250</xdr:colOff>
      <xdr:row>25</xdr:row>
      <xdr:rowOff>0</xdr:rowOff>
    </xdr:to>
    <xdr:sp>
      <xdr:nvSpPr>
        <xdr:cNvPr id="396" name="Line 396"/>
        <xdr:cNvSpPr>
          <a:spLocks/>
        </xdr:cNvSpPr>
      </xdr:nvSpPr>
      <xdr:spPr>
        <a:xfrm>
          <a:off x="28575" y="5248275"/>
          <a:ext cx="70580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97" name="Line 398"/>
        <xdr:cNvSpPr>
          <a:spLocks/>
        </xdr:cNvSpPr>
      </xdr:nvSpPr>
      <xdr:spPr>
        <a:xfrm>
          <a:off x="3276600" y="14097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276225</xdr:rowOff>
    </xdr:from>
    <xdr:to>
      <xdr:col>11</xdr:col>
      <xdr:colOff>0</xdr:colOff>
      <xdr:row>5</xdr:row>
      <xdr:rowOff>276225</xdr:rowOff>
    </xdr:to>
    <xdr:sp>
      <xdr:nvSpPr>
        <xdr:cNvPr id="398" name="Line 399"/>
        <xdr:cNvSpPr>
          <a:spLocks/>
        </xdr:cNvSpPr>
      </xdr:nvSpPr>
      <xdr:spPr>
        <a:xfrm>
          <a:off x="6115050" y="1371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285750</xdr:rowOff>
    </xdr:from>
    <xdr:to>
      <xdr:col>11</xdr:col>
      <xdr:colOff>0</xdr:colOff>
      <xdr:row>5</xdr:row>
      <xdr:rowOff>285750</xdr:rowOff>
    </xdr:to>
    <xdr:sp>
      <xdr:nvSpPr>
        <xdr:cNvPr id="399" name="Line 400"/>
        <xdr:cNvSpPr>
          <a:spLocks/>
        </xdr:cNvSpPr>
      </xdr:nvSpPr>
      <xdr:spPr>
        <a:xfrm>
          <a:off x="6115050" y="138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285750</xdr:rowOff>
    </xdr:from>
    <xdr:to>
      <xdr:col>3</xdr:col>
      <xdr:colOff>0</xdr:colOff>
      <xdr:row>5</xdr:row>
      <xdr:rowOff>285750</xdr:rowOff>
    </xdr:to>
    <xdr:sp>
      <xdr:nvSpPr>
        <xdr:cNvPr id="400" name="Line 401"/>
        <xdr:cNvSpPr>
          <a:spLocks/>
        </xdr:cNvSpPr>
      </xdr:nvSpPr>
      <xdr:spPr>
        <a:xfrm>
          <a:off x="2228850" y="138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01" name="Line 402"/>
        <xdr:cNvSpPr>
          <a:spLocks/>
        </xdr:cNvSpPr>
      </xdr:nvSpPr>
      <xdr:spPr>
        <a:xfrm>
          <a:off x="5248275" y="14097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285750</xdr:rowOff>
    </xdr:from>
    <xdr:to>
      <xdr:col>11</xdr:col>
      <xdr:colOff>0</xdr:colOff>
      <xdr:row>5</xdr:row>
      <xdr:rowOff>285750</xdr:rowOff>
    </xdr:to>
    <xdr:sp>
      <xdr:nvSpPr>
        <xdr:cNvPr id="402" name="Line 403"/>
        <xdr:cNvSpPr>
          <a:spLocks/>
        </xdr:cNvSpPr>
      </xdr:nvSpPr>
      <xdr:spPr>
        <a:xfrm>
          <a:off x="6115050" y="138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403" name="Line 404"/>
        <xdr:cNvSpPr>
          <a:spLocks/>
        </xdr:cNvSpPr>
      </xdr:nvSpPr>
      <xdr:spPr>
        <a:xfrm>
          <a:off x="61150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404" name="Line 405"/>
        <xdr:cNvSpPr>
          <a:spLocks/>
        </xdr:cNvSpPr>
      </xdr:nvSpPr>
      <xdr:spPr>
        <a:xfrm>
          <a:off x="61150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05" name="Line 406"/>
        <xdr:cNvSpPr>
          <a:spLocks/>
        </xdr:cNvSpPr>
      </xdr:nvSpPr>
      <xdr:spPr>
        <a:xfrm>
          <a:off x="22288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406" name="Line 407"/>
        <xdr:cNvSpPr>
          <a:spLocks/>
        </xdr:cNvSpPr>
      </xdr:nvSpPr>
      <xdr:spPr>
        <a:xfrm>
          <a:off x="61150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314325</xdr:rowOff>
    </xdr:from>
    <xdr:to>
      <xdr:col>5</xdr:col>
      <xdr:colOff>0</xdr:colOff>
      <xdr:row>11</xdr:row>
      <xdr:rowOff>314325</xdr:rowOff>
    </xdr:to>
    <xdr:sp>
      <xdr:nvSpPr>
        <xdr:cNvPr id="407" name="Line 408"/>
        <xdr:cNvSpPr>
          <a:spLocks/>
        </xdr:cNvSpPr>
      </xdr:nvSpPr>
      <xdr:spPr>
        <a:xfrm>
          <a:off x="2295525" y="2695575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314325</xdr:rowOff>
    </xdr:from>
    <xdr:to>
      <xdr:col>7</xdr:col>
      <xdr:colOff>0</xdr:colOff>
      <xdr:row>11</xdr:row>
      <xdr:rowOff>314325</xdr:rowOff>
    </xdr:to>
    <xdr:sp>
      <xdr:nvSpPr>
        <xdr:cNvPr id="408" name="Line 409"/>
        <xdr:cNvSpPr>
          <a:spLocks/>
        </xdr:cNvSpPr>
      </xdr:nvSpPr>
      <xdr:spPr>
        <a:xfrm>
          <a:off x="3276600" y="26955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276225</xdr:rowOff>
    </xdr:from>
    <xdr:to>
      <xdr:col>11</xdr:col>
      <xdr:colOff>0</xdr:colOff>
      <xdr:row>11</xdr:row>
      <xdr:rowOff>276225</xdr:rowOff>
    </xdr:to>
    <xdr:sp>
      <xdr:nvSpPr>
        <xdr:cNvPr id="409" name="Line 410"/>
        <xdr:cNvSpPr>
          <a:spLocks/>
        </xdr:cNvSpPr>
      </xdr:nvSpPr>
      <xdr:spPr>
        <a:xfrm>
          <a:off x="6115050" y="26574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285750</xdr:rowOff>
    </xdr:from>
    <xdr:to>
      <xdr:col>11</xdr:col>
      <xdr:colOff>0</xdr:colOff>
      <xdr:row>11</xdr:row>
      <xdr:rowOff>285750</xdr:rowOff>
    </xdr:to>
    <xdr:sp>
      <xdr:nvSpPr>
        <xdr:cNvPr id="410" name="Line 411"/>
        <xdr:cNvSpPr>
          <a:spLocks/>
        </xdr:cNvSpPr>
      </xdr:nvSpPr>
      <xdr:spPr>
        <a:xfrm>
          <a:off x="6115050" y="26670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276225</xdr:rowOff>
    </xdr:from>
    <xdr:to>
      <xdr:col>3</xdr:col>
      <xdr:colOff>0</xdr:colOff>
      <xdr:row>11</xdr:row>
      <xdr:rowOff>276225</xdr:rowOff>
    </xdr:to>
    <xdr:sp>
      <xdr:nvSpPr>
        <xdr:cNvPr id="411" name="Line 412"/>
        <xdr:cNvSpPr>
          <a:spLocks/>
        </xdr:cNvSpPr>
      </xdr:nvSpPr>
      <xdr:spPr>
        <a:xfrm>
          <a:off x="2228850" y="26574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314325</xdr:rowOff>
    </xdr:from>
    <xdr:to>
      <xdr:col>3</xdr:col>
      <xdr:colOff>0</xdr:colOff>
      <xdr:row>11</xdr:row>
      <xdr:rowOff>314325</xdr:rowOff>
    </xdr:to>
    <xdr:sp>
      <xdr:nvSpPr>
        <xdr:cNvPr id="412" name="Line 413"/>
        <xdr:cNvSpPr>
          <a:spLocks/>
        </xdr:cNvSpPr>
      </xdr:nvSpPr>
      <xdr:spPr>
        <a:xfrm>
          <a:off x="1323975" y="2695575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314325</xdr:rowOff>
    </xdr:from>
    <xdr:to>
      <xdr:col>11</xdr:col>
      <xdr:colOff>0</xdr:colOff>
      <xdr:row>11</xdr:row>
      <xdr:rowOff>314325</xdr:rowOff>
    </xdr:to>
    <xdr:sp>
      <xdr:nvSpPr>
        <xdr:cNvPr id="413" name="Line 414"/>
        <xdr:cNvSpPr>
          <a:spLocks/>
        </xdr:cNvSpPr>
      </xdr:nvSpPr>
      <xdr:spPr>
        <a:xfrm flipV="1">
          <a:off x="5219700" y="26955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285750</xdr:rowOff>
    </xdr:from>
    <xdr:to>
      <xdr:col>11</xdr:col>
      <xdr:colOff>0</xdr:colOff>
      <xdr:row>11</xdr:row>
      <xdr:rowOff>285750</xdr:rowOff>
    </xdr:to>
    <xdr:sp>
      <xdr:nvSpPr>
        <xdr:cNvPr id="414" name="Line 415"/>
        <xdr:cNvSpPr>
          <a:spLocks/>
        </xdr:cNvSpPr>
      </xdr:nvSpPr>
      <xdr:spPr>
        <a:xfrm>
          <a:off x="6115050" y="26670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276225</xdr:rowOff>
    </xdr:from>
    <xdr:to>
      <xdr:col>11</xdr:col>
      <xdr:colOff>0</xdr:colOff>
      <xdr:row>16</xdr:row>
      <xdr:rowOff>276225</xdr:rowOff>
    </xdr:to>
    <xdr:sp>
      <xdr:nvSpPr>
        <xdr:cNvPr id="415" name="Line 416"/>
        <xdr:cNvSpPr>
          <a:spLocks/>
        </xdr:cNvSpPr>
      </xdr:nvSpPr>
      <xdr:spPr>
        <a:xfrm>
          <a:off x="6115050" y="3714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285750</xdr:rowOff>
    </xdr:from>
    <xdr:to>
      <xdr:col>11</xdr:col>
      <xdr:colOff>0</xdr:colOff>
      <xdr:row>16</xdr:row>
      <xdr:rowOff>285750</xdr:rowOff>
    </xdr:to>
    <xdr:sp>
      <xdr:nvSpPr>
        <xdr:cNvPr id="416" name="Line 417"/>
        <xdr:cNvSpPr>
          <a:spLocks/>
        </xdr:cNvSpPr>
      </xdr:nvSpPr>
      <xdr:spPr>
        <a:xfrm>
          <a:off x="6115050" y="3724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276225</xdr:rowOff>
    </xdr:from>
    <xdr:to>
      <xdr:col>3</xdr:col>
      <xdr:colOff>0</xdr:colOff>
      <xdr:row>16</xdr:row>
      <xdr:rowOff>276225</xdr:rowOff>
    </xdr:to>
    <xdr:sp>
      <xdr:nvSpPr>
        <xdr:cNvPr id="417" name="Line 418"/>
        <xdr:cNvSpPr>
          <a:spLocks/>
        </xdr:cNvSpPr>
      </xdr:nvSpPr>
      <xdr:spPr>
        <a:xfrm>
          <a:off x="2228850" y="3714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285750</xdr:rowOff>
    </xdr:from>
    <xdr:to>
      <xdr:col>11</xdr:col>
      <xdr:colOff>0</xdr:colOff>
      <xdr:row>16</xdr:row>
      <xdr:rowOff>285750</xdr:rowOff>
    </xdr:to>
    <xdr:sp>
      <xdr:nvSpPr>
        <xdr:cNvPr id="418" name="Line 419"/>
        <xdr:cNvSpPr>
          <a:spLocks/>
        </xdr:cNvSpPr>
      </xdr:nvSpPr>
      <xdr:spPr>
        <a:xfrm>
          <a:off x="6115050" y="3724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314325</xdr:rowOff>
    </xdr:from>
    <xdr:to>
      <xdr:col>9</xdr:col>
      <xdr:colOff>0</xdr:colOff>
      <xdr:row>5</xdr:row>
      <xdr:rowOff>314325</xdr:rowOff>
    </xdr:to>
    <xdr:sp>
      <xdr:nvSpPr>
        <xdr:cNvPr id="419" name="Line 420"/>
        <xdr:cNvSpPr>
          <a:spLocks/>
        </xdr:cNvSpPr>
      </xdr:nvSpPr>
      <xdr:spPr>
        <a:xfrm>
          <a:off x="4257675" y="1409700"/>
          <a:ext cx="885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11</xdr:row>
      <xdr:rowOff>314325</xdr:rowOff>
    </xdr:from>
    <xdr:to>
      <xdr:col>9</xdr:col>
      <xdr:colOff>0</xdr:colOff>
      <xdr:row>11</xdr:row>
      <xdr:rowOff>314325</xdr:rowOff>
    </xdr:to>
    <xdr:sp>
      <xdr:nvSpPr>
        <xdr:cNvPr id="420" name="Line 421"/>
        <xdr:cNvSpPr>
          <a:spLocks/>
        </xdr:cNvSpPr>
      </xdr:nvSpPr>
      <xdr:spPr>
        <a:xfrm>
          <a:off x="4276725" y="269557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314325</xdr:rowOff>
    </xdr:from>
    <xdr:to>
      <xdr:col>5</xdr:col>
      <xdr:colOff>0</xdr:colOff>
      <xdr:row>5</xdr:row>
      <xdr:rowOff>314325</xdr:rowOff>
    </xdr:to>
    <xdr:sp>
      <xdr:nvSpPr>
        <xdr:cNvPr id="421" name="Line 422"/>
        <xdr:cNvSpPr>
          <a:spLocks/>
        </xdr:cNvSpPr>
      </xdr:nvSpPr>
      <xdr:spPr>
        <a:xfrm>
          <a:off x="2295525" y="1409700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276225</xdr:rowOff>
    </xdr:from>
    <xdr:to>
      <xdr:col>3</xdr:col>
      <xdr:colOff>0</xdr:colOff>
      <xdr:row>5</xdr:row>
      <xdr:rowOff>276225</xdr:rowOff>
    </xdr:to>
    <xdr:sp>
      <xdr:nvSpPr>
        <xdr:cNvPr id="422" name="Line 423"/>
        <xdr:cNvSpPr>
          <a:spLocks/>
        </xdr:cNvSpPr>
      </xdr:nvSpPr>
      <xdr:spPr>
        <a:xfrm>
          <a:off x="2228850" y="1371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314325</xdr:rowOff>
    </xdr:from>
    <xdr:to>
      <xdr:col>3</xdr:col>
      <xdr:colOff>0</xdr:colOff>
      <xdr:row>5</xdr:row>
      <xdr:rowOff>314325</xdr:rowOff>
    </xdr:to>
    <xdr:sp>
      <xdr:nvSpPr>
        <xdr:cNvPr id="423" name="Line 424"/>
        <xdr:cNvSpPr>
          <a:spLocks/>
        </xdr:cNvSpPr>
      </xdr:nvSpPr>
      <xdr:spPr>
        <a:xfrm>
          <a:off x="1314450" y="14097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16</xdr:row>
      <xdr:rowOff>314325</xdr:rowOff>
    </xdr:from>
    <xdr:to>
      <xdr:col>5</xdr:col>
      <xdr:colOff>0</xdr:colOff>
      <xdr:row>16</xdr:row>
      <xdr:rowOff>314325</xdr:rowOff>
    </xdr:to>
    <xdr:sp>
      <xdr:nvSpPr>
        <xdr:cNvPr id="424" name="Line 425"/>
        <xdr:cNvSpPr>
          <a:spLocks/>
        </xdr:cNvSpPr>
      </xdr:nvSpPr>
      <xdr:spPr>
        <a:xfrm>
          <a:off x="2286000" y="375285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314325</xdr:rowOff>
    </xdr:from>
    <xdr:to>
      <xdr:col>7</xdr:col>
      <xdr:colOff>0</xdr:colOff>
      <xdr:row>16</xdr:row>
      <xdr:rowOff>314325</xdr:rowOff>
    </xdr:to>
    <xdr:sp>
      <xdr:nvSpPr>
        <xdr:cNvPr id="425" name="Line 426"/>
        <xdr:cNvSpPr>
          <a:spLocks/>
        </xdr:cNvSpPr>
      </xdr:nvSpPr>
      <xdr:spPr>
        <a:xfrm>
          <a:off x="3257550" y="375285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276225</xdr:rowOff>
    </xdr:from>
    <xdr:to>
      <xdr:col>3</xdr:col>
      <xdr:colOff>0</xdr:colOff>
      <xdr:row>16</xdr:row>
      <xdr:rowOff>276225</xdr:rowOff>
    </xdr:to>
    <xdr:sp>
      <xdr:nvSpPr>
        <xdr:cNvPr id="426" name="Line 427"/>
        <xdr:cNvSpPr>
          <a:spLocks/>
        </xdr:cNvSpPr>
      </xdr:nvSpPr>
      <xdr:spPr>
        <a:xfrm>
          <a:off x="2228850" y="3714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314325</xdr:rowOff>
    </xdr:from>
    <xdr:to>
      <xdr:col>3</xdr:col>
      <xdr:colOff>0</xdr:colOff>
      <xdr:row>16</xdr:row>
      <xdr:rowOff>314325</xdr:rowOff>
    </xdr:to>
    <xdr:sp>
      <xdr:nvSpPr>
        <xdr:cNvPr id="427" name="Line 428"/>
        <xdr:cNvSpPr>
          <a:spLocks/>
        </xdr:cNvSpPr>
      </xdr:nvSpPr>
      <xdr:spPr>
        <a:xfrm>
          <a:off x="1323975" y="3752850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314325</xdr:rowOff>
    </xdr:from>
    <xdr:to>
      <xdr:col>11</xdr:col>
      <xdr:colOff>0</xdr:colOff>
      <xdr:row>16</xdr:row>
      <xdr:rowOff>314325</xdr:rowOff>
    </xdr:to>
    <xdr:sp>
      <xdr:nvSpPr>
        <xdr:cNvPr id="428" name="Line 429"/>
        <xdr:cNvSpPr>
          <a:spLocks/>
        </xdr:cNvSpPr>
      </xdr:nvSpPr>
      <xdr:spPr>
        <a:xfrm flipV="1">
          <a:off x="5210175" y="3752850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16</xdr:row>
      <xdr:rowOff>314325</xdr:rowOff>
    </xdr:from>
    <xdr:to>
      <xdr:col>9</xdr:col>
      <xdr:colOff>0</xdr:colOff>
      <xdr:row>16</xdr:row>
      <xdr:rowOff>314325</xdr:rowOff>
    </xdr:to>
    <xdr:sp>
      <xdr:nvSpPr>
        <xdr:cNvPr id="429" name="Line 430"/>
        <xdr:cNvSpPr>
          <a:spLocks/>
        </xdr:cNvSpPr>
      </xdr:nvSpPr>
      <xdr:spPr>
        <a:xfrm>
          <a:off x="4276725" y="375285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430" name="Line 431"/>
        <xdr:cNvSpPr>
          <a:spLocks/>
        </xdr:cNvSpPr>
      </xdr:nvSpPr>
      <xdr:spPr>
        <a:xfrm>
          <a:off x="61150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431" name="Line 432"/>
        <xdr:cNvSpPr>
          <a:spLocks/>
        </xdr:cNvSpPr>
      </xdr:nvSpPr>
      <xdr:spPr>
        <a:xfrm>
          <a:off x="61150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32" name="Line 433"/>
        <xdr:cNvSpPr>
          <a:spLocks/>
        </xdr:cNvSpPr>
      </xdr:nvSpPr>
      <xdr:spPr>
        <a:xfrm>
          <a:off x="22288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433" name="Line 434"/>
        <xdr:cNvSpPr>
          <a:spLocks/>
        </xdr:cNvSpPr>
      </xdr:nvSpPr>
      <xdr:spPr>
        <a:xfrm>
          <a:off x="61150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434" name="Line 435"/>
        <xdr:cNvSpPr>
          <a:spLocks/>
        </xdr:cNvSpPr>
      </xdr:nvSpPr>
      <xdr:spPr>
        <a:xfrm>
          <a:off x="61150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435" name="Line 436"/>
        <xdr:cNvSpPr>
          <a:spLocks/>
        </xdr:cNvSpPr>
      </xdr:nvSpPr>
      <xdr:spPr>
        <a:xfrm>
          <a:off x="61150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36" name="Line 437"/>
        <xdr:cNvSpPr>
          <a:spLocks/>
        </xdr:cNvSpPr>
      </xdr:nvSpPr>
      <xdr:spPr>
        <a:xfrm>
          <a:off x="22288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437" name="Line 438"/>
        <xdr:cNvSpPr>
          <a:spLocks/>
        </xdr:cNvSpPr>
      </xdr:nvSpPr>
      <xdr:spPr>
        <a:xfrm>
          <a:off x="61150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38" name="Line 441"/>
        <xdr:cNvSpPr>
          <a:spLocks/>
        </xdr:cNvSpPr>
      </xdr:nvSpPr>
      <xdr:spPr>
        <a:xfrm>
          <a:off x="22288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39" name="Line 447"/>
        <xdr:cNvSpPr>
          <a:spLocks/>
        </xdr:cNvSpPr>
      </xdr:nvSpPr>
      <xdr:spPr>
        <a:xfrm>
          <a:off x="22288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40" name="Line 450"/>
        <xdr:cNvSpPr>
          <a:spLocks/>
        </xdr:cNvSpPr>
      </xdr:nvSpPr>
      <xdr:spPr>
        <a:xfrm>
          <a:off x="22288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41" name="Line 456"/>
        <xdr:cNvSpPr>
          <a:spLocks/>
        </xdr:cNvSpPr>
      </xdr:nvSpPr>
      <xdr:spPr>
        <a:xfrm>
          <a:off x="22288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42" name="Line 457"/>
        <xdr:cNvSpPr>
          <a:spLocks/>
        </xdr:cNvSpPr>
      </xdr:nvSpPr>
      <xdr:spPr>
        <a:xfrm>
          <a:off x="22288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43" name="Line 460"/>
        <xdr:cNvSpPr>
          <a:spLocks/>
        </xdr:cNvSpPr>
      </xdr:nvSpPr>
      <xdr:spPr>
        <a:xfrm>
          <a:off x="2228850" y="549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6</xdr:row>
      <xdr:rowOff>0</xdr:rowOff>
    </xdr:from>
    <xdr:to>
      <xdr:col>13</xdr:col>
      <xdr:colOff>466725</xdr:colOff>
      <xdr:row>6</xdr:row>
      <xdr:rowOff>0</xdr:rowOff>
    </xdr:to>
    <xdr:sp>
      <xdr:nvSpPr>
        <xdr:cNvPr id="444" name="Line 466"/>
        <xdr:cNvSpPr>
          <a:spLocks/>
        </xdr:cNvSpPr>
      </xdr:nvSpPr>
      <xdr:spPr>
        <a:xfrm>
          <a:off x="6219825" y="14097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11</xdr:row>
      <xdr:rowOff>314325</xdr:rowOff>
    </xdr:from>
    <xdr:to>
      <xdr:col>14</xdr:col>
      <xdr:colOff>0</xdr:colOff>
      <xdr:row>11</xdr:row>
      <xdr:rowOff>314325</xdr:rowOff>
    </xdr:to>
    <xdr:sp>
      <xdr:nvSpPr>
        <xdr:cNvPr id="445" name="Line 467"/>
        <xdr:cNvSpPr>
          <a:spLocks/>
        </xdr:cNvSpPr>
      </xdr:nvSpPr>
      <xdr:spPr>
        <a:xfrm flipV="1">
          <a:off x="6191250" y="26955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16</xdr:row>
      <xdr:rowOff>314325</xdr:rowOff>
    </xdr:from>
    <xdr:to>
      <xdr:col>13</xdr:col>
      <xdr:colOff>476250</xdr:colOff>
      <xdr:row>16</xdr:row>
      <xdr:rowOff>314325</xdr:rowOff>
    </xdr:to>
    <xdr:sp>
      <xdr:nvSpPr>
        <xdr:cNvPr id="446" name="Line 468"/>
        <xdr:cNvSpPr>
          <a:spLocks/>
        </xdr:cNvSpPr>
      </xdr:nvSpPr>
      <xdr:spPr>
        <a:xfrm flipV="1">
          <a:off x="6181725" y="3752850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/>
  <dimension ref="A1:G44"/>
  <sheetViews>
    <sheetView showGridLines="0" zoomScaleSheetLayoutView="100" workbookViewId="0" topLeftCell="A4">
      <selection activeCell="A3" sqref="A3"/>
    </sheetView>
  </sheetViews>
  <sheetFormatPr defaultColWidth="9.140625" defaultRowHeight="12.75"/>
  <cols>
    <col min="1" max="1" width="43.7109375" style="24" customWidth="1"/>
    <col min="2" max="3" width="10.7109375" style="24" customWidth="1"/>
    <col min="4" max="4" width="1.7109375" style="24" customWidth="1"/>
    <col min="5" max="5" width="9.7109375" style="24" customWidth="1"/>
    <col min="6" max="6" width="6.7109375" style="34" customWidth="1"/>
    <col min="7" max="7" width="10.7109375" style="35" customWidth="1"/>
    <col min="8" max="16384" width="9.140625" style="24" customWidth="1"/>
  </cols>
  <sheetData>
    <row r="1" spans="2:7" ht="12.75" customHeight="1">
      <c r="B1" s="25"/>
      <c r="C1" s="26"/>
      <c r="D1" s="26"/>
      <c r="E1" s="27"/>
      <c r="F1" s="28"/>
      <c r="G1" s="29"/>
    </row>
    <row r="2" spans="1:7" ht="21.75" customHeight="1">
      <c r="A2" s="204" t="s">
        <v>0</v>
      </c>
      <c r="B2" s="204"/>
      <c r="C2" s="204"/>
      <c r="D2" s="204"/>
      <c r="E2" s="204"/>
      <c r="F2"/>
      <c r="G2" s="32"/>
    </row>
    <row r="3" spans="1:7" ht="12.75" customHeight="1">
      <c r="A3" s="189"/>
      <c r="B3" s="189"/>
      <c r="C3" s="190"/>
      <c r="D3" s="190"/>
      <c r="E3" s="190"/>
      <c r="F3" s="191"/>
      <c r="G3" s="32"/>
    </row>
    <row r="4" spans="1:7" ht="12.75" customHeight="1">
      <c r="A4" s="189"/>
      <c r="B4" s="189"/>
      <c r="C4" s="205"/>
      <c r="D4" s="205"/>
      <c r="E4" s="205"/>
      <c r="F4" s="205"/>
      <c r="G4" s="33"/>
    </row>
    <row r="5" spans="1:6" ht="19.5" customHeight="1">
      <c r="A5" s="192" t="s">
        <v>121</v>
      </c>
      <c r="B5" s="189"/>
      <c r="C5" s="193"/>
      <c r="D5" s="193"/>
      <c r="E5" s="189"/>
      <c r="F5" s="194"/>
    </row>
    <row r="6" ht="12.75" customHeight="1">
      <c r="A6" s="36"/>
    </row>
    <row r="7" spans="1:7" s="41" customFormat="1" ht="12" customHeight="1">
      <c r="A7" s="37"/>
      <c r="B7" s="38"/>
      <c r="C7" s="39"/>
      <c r="D7" s="39"/>
      <c r="E7" s="40"/>
      <c r="G7" s="42" t="s">
        <v>29</v>
      </c>
    </row>
    <row r="8" spans="1:7" s="41" customFormat="1" ht="12" customHeight="1">
      <c r="A8" s="208"/>
      <c r="B8" s="44" t="s">
        <v>8</v>
      </c>
      <c r="C8" s="44" t="s">
        <v>30</v>
      </c>
      <c r="D8" s="45"/>
      <c r="E8" s="206" t="s">
        <v>31</v>
      </c>
      <c r="F8" s="207"/>
      <c r="G8" s="46" t="s">
        <v>30</v>
      </c>
    </row>
    <row r="9" spans="1:7" s="41" customFormat="1" ht="12" customHeight="1">
      <c r="A9" s="209"/>
      <c r="B9" s="47"/>
      <c r="C9" s="48" t="s">
        <v>32</v>
      </c>
      <c r="D9" s="48"/>
      <c r="E9" s="49" t="s">
        <v>33</v>
      </c>
      <c r="F9" s="50" t="s">
        <v>34</v>
      </c>
      <c r="G9" s="49"/>
    </row>
    <row r="10" spans="1:7" s="55" customFormat="1" ht="15.75" customHeight="1">
      <c r="A10" s="51" t="s">
        <v>35</v>
      </c>
      <c r="B10" s="52">
        <v>8790</v>
      </c>
      <c r="C10" s="52">
        <v>7807</v>
      </c>
      <c r="D10" s="52"/>
      <c r="E10" s="52">
        <f>IF(AND(B10&lt;=0,C10&lt;=0),ABS(B10)-ABS(C10),B10-C10)</f>
        <v>983</v>
      </c>
      <c r="F10" s="53">
        <f>IF(C10=0,0,IF(ABS(E10)*100/ABS(C10)&gt;99.9," ",IF(ABS(E10)*100/ABS(C10)&lt;0.05,0,IF(E10&gt;=0,ABS(E10)*100/ABS(C10),((B10-C10)*100)/C10))))</f>
        <v>12.591264250032022</v>
      </c>
      <c r="G10" s="54">
        <v>7234</v>
      </c>
    </row>
    <row r="11" spans="1:7" s="41" customFormat="1" ht="16.5" customHeight="1">
      <c r="A11" s="56" t="s">
        <v>36</v>
      </c>
      <c r="B11" s="52"/>
      <c r="C11" s="52"/>
      <c r="D11" s="52"/>
      <c r="E11" s="52"/>
      <c r="F11" s="53"/>
      <c r="G11" s="54"/>
    </row>
    <row r="12" spans="1:7" s="41" customFormat="1" ht="12.75" customHeight="1">
      <c r="A12" s="57" t="s">
        <v>37</v>
      </c>
      <c r="B12" s="52">
        <v>108</v>
      </c>
      <c r="C12" s="52">
        <v>219</v>
      </c>
      <c r="D12" s="52"/>
      <c r="E12" s="52">
        <f aca="true" t="shared" si="0" ref="E12:E26">IF(AND(B12&lt;=0,C12&lt;=0),ABS(B12)-ABS(C12),B12-C12)</f>
        <v>-111</v>
      </c>
      <c r="F12" s="53">
        <f aca="true" t="shared" si="1" ref="F12:F26">IF(C12=0,0,IF(ABS(E12)*100/ABS(C12)&gt;99.9," ",IF(ABS(E12)*100/ABS(C12)&lt;0.05,0,IF(E12&gt;=0,ABS(E12)*100/ABS(C12),((B12-C12)*100)/C12))))</f>
        <v>-50.68493150684932</v>
      </c>
      <c r="G12" s="54">
        <v>231</v>
      </c>
    </row>
    <row r="13" spans="1:7" s="41" customFormat="1" ht="16.5" customHeight="1">
      <c r="A13" s="51" t="s">
        <v>38</v>
      </c>
      <c r="B13" s="52">
        <v>4598</v>
      </c>
      <c r="C13" s="52">
        <v>5038</v>
      </c>
      <c r="D13" s="52"/>
      <c r="E13" s="52">
        <f t="shared" si="0"/>
        <v>-440</v>
      </c>
      <c r="F13" s="53">
        <f t="shared" si="1"/>
        <v>-8.733624454148472</v>
      </c>
      <c r="G13" s="54">
        <v>4667</v>
      </c>
    </row>
    <row r="14" spans="1:7" s="41" customFormat="1" ht="16.5" customHeight="1">
      <c r="A14" s="51" t="s">
        <v>39</v>
      </c>
      <c r="B14" s="52">
        <v>329</v>
      </c>
      <c r="C14" s="52">
        <v>1125</v>
      </c>
      <c r="D14" s="52"/>
      <c r="E14" s="52">
        <f t="shared" si="0"/>
        <v>-796</v>
      </c>
      <c r="F14" s="53">
        <f t="shared" si="1"/>
        <v>-70.75555555555556</v>
      </c>
      <c r="G14" s="54">
        <v>1072</v>
      </c>
    </row>
    <row r="15" spans="1:7" s="41" customFormat="1" ht="16.5" customHeight="1">
      <c r="A15" s="51" t="s">
        <v>40</v>
      </c>
      <c r="B15" s="52">
        <v>229</v>
      </c>
      <c r="C15" s="52">
        <v>409</v>
      </c>
      <c r="D15" s="52"/>
      <c r="E15" s="52">
        <f t="shared" si="0"/>
        <v>-180</v>
      </c>
      <c r="F15" s="53">
        <f t="shared" si="1"/>
        <v>-44.00977995110024</v>
      </c>
      <c r="G15" s="54">
        <v>357</v>
      </c>
    </row>
    <row r="16" spans="1:7" s="41" customFormat="1" ht="16.5" customHeight="1">
      <c r="A16" s="51" t="s">
        <v>41</v>
      </c>
      <c r="B16" s="52">
        <v>219</v>
      </c>
      <c r="C16" s="52">
        <v>140</v>
      </c>
      <c r="D16" s="52"/>
      <c r="E16" s="52">
        <f t="shared" si="0"/>
        <v>79</v>
      </c>
      <c r="F16" s="53">
        <f t="shared" si="1"/>
        <v>56.42857142857143</v>
      </c>
      <c r="G16" s="54">
        <v>114</v>
      </c>
    </row>
    <row r="17" spans="1:7" s="41" customFormat="1" ht="16.5" customHeight="1">
      <c r="A17" s="58" t="s">
        <v>9</v>
      </c>
      <c r="B17" s="59">
        <f>SUM(B10:B16)</f>
        <v>14273</v>
      </c>
      <c r="C17" s="59">
        <f>SUM(C10:C16)</f>
        <v>14738</v>
      </c>
      <c r="D17" s="59"/>
      <c r="E17" s="59">
        <f t="shared" si="0"/>
        <v>-465</v>
      </c>
      <c r="F17" s="60">
        <f t="shared" si="1"/>
        <v>-3.1551092414167456</v>
      </c>
      <c r="G17" s="61">
        <f>SUM(G10:G16)</f>
        <v>13675</v>
      </c>
    </row>
    <row r="18" spans="1:7" s="41" customFormat="1" ht="16.5" customHeight="1">
      <c r="A18" s="57" t="s">
        <v>42</v>
      </c>
      <c r="B18" s="52">
        <v>-4318</v>
      </c>
      <c r="C18" s="52">
        <v>-4235</v>
      </c>
      <c r="D18" s="52"/>
      <c r="E18" s="52">
        <f t="shared" si="0"/>
        <v>83</v>
      </c>
      <c r="F18" s="53">
        <f t="shared" si="1"/>
        <v>1.9598583234946871</v>
      </c>
      <c r="G18" s="54">
        <v>-3887</v>
      </c>
    </row>
    <row r="19" spans="1:7" s="62" customFormat="1" ht="16.5" customHeight="1">
      <c r="A19" s="57" t="s">
        <v>43</v>
      </c>
      <c r="B19" s="52">
        <v>-2361</v>
      </c>
      <c r="C19" s="52">
        <v>-2366</v>
      </c>
      <c r="D19" s="52"/>
      <c r="E19" s="52">
        <f t="shared" si="0"/>
        <v>-5</v>
      </c>
      <c r="F19" s="53">
        <f t="shared" si="1"/>
        <v>-0.21132713440405748</v>
      </c>
      <c r="G19" s="54">
        <v>-2136</v>
      </c>
    </row>
    <row r="20" spans="1:7" s="41" customFormat="1" ht="16.5" customHeight="1">
      <c r="A20" s="63" t="s">
        <v>44</v>
      </c>
      <c r="B20" s="52">
        <v>-587</v>
      </c>
      <c r="C20" s="52">
        <v>-635</v>
      </c>
      <c r="D20" s="52"/>
      <c r="E20" s="52">
        <f t="shared" si="0"/>
        <v>-48</v>
      </c>
      <c r="F20" s="53">
        <f t="shared" si="1"/>
        <v>-7.559055118110236</v>
      </c>
      <c r="G20" s="54">
        <v>-599</v>
      </c>
    </row>
    <row r="21" spans="1:7" s="41" customFormat="1" ht="16.5" customHeight="1">
      <c r="A21" s="58" t="s">
        <v>10</v>
      </c>
      <c r="B21" s="59">
        <f>SUM(B18:B20)</f>
        <v>-7266</v>
      </c>
      <c r="C21" s="59">
        <f>SUM(C18:C20)</f>
        <v>-7236</v>
      </c>
      <c r="D21" s="59"/>
      <c r="E21" s="59">
        <f t="shared" si="0"/>
        <v>30</v>
      </c>
      <c r="F21" s="60">
        <f t="shared" si="1"/>
        <v>0.41459369817578773</v>
      </c>
      <c r="G21" s="61">
        <f>SUM(G18:G20)</f>
        <v>-6622</v>
      </c>
    </row>
    <row r="22" spans="1:7" s="41" customFormat="1" ht="16.5" customHeight="1">
      <c r="A22" s="64" t="s">
        <v>11</v>
      </c>
      <c r="B22" s="59">
        <f>+B17+B21</f>
        <v>7007</v>
      </c>
      <c r="C22" s="59">
        <f>+C17+C21</f>
        <v>7502</v>
      </c>
      <c r="D22" s="59"/>
      <c r="E22" s="59">
        <f t="shared" si="0"/>
        <v>-495</v>
      </c>
      <c r="F22" s="60">
        <f t="shared" si="1"/>
        <v>-6.5982404692082115</v>
      </c>
      <c r="G22" s="61">
        <f>+G17+G21</f>
        <v>7053</v>
      </c>
    </row>
    <row r="23" spans="1:7" s="41" customFormat="1" ht="16.5" customHeight="1">
      <c r="A23" s="57" t="s">
        <v>45</v>
      </c>
      <c r="B23" s="52">
        <v>0</v>
      </c>
      <c r="C23" s="52">
        <v>0</v>
      </c>
      <c r="D23" s="52"/>
      <c r="E23" s="52">
        <f t="shared" si="0"/>
        <v>0</v>
      </c>
      <c r="F23" s="60">
        <f t="shared" si="1"/>
        <v>0</v>
      </c>
      <c r="G23" s="54">
        <v>0</v>
      </c>
    </row>
    <row r="24" spans="1:7" s="41" customFormat="1" ht="16.5" customHeight="1">
      <c r="A24" s="57" t="s">
        <v>46</v>
      </c>
      <c r="B24" s="52">
        <v>-154</v>
      </c>
      <c r="C24" s="52">
        <v>-280</v>
      </c>
      <c r="D24" s="52"/>
      <c r="E24" s="52">
        <f t="shared" si="0"/>
        <v>-126</v>
      </c>
      <c r="F24" s="53">
        <f t="shared" si="1"/>
        <v>-45</v>
      </c>
      <c r="G24" s="54">
        <v>-261</v>
      </c>
    </row>
    <row r="25" spans="1:7" s="41" customFormat="1" ht="16.5" customHeight="1">
      <c r="A25" s="51" t="s">
        <v>47</v>
      </c>
      <c r="B25" s="52">
        <v>-1570</v>
      </c>
      <c r="C25" s="52">
        <v>-1021</v>
      </c>
      <c r="D25" s="52"/>
      <c r="E25" s="52">
        <f t="shared" si="0"/>
        <v>549</v>
      </c>
      <c r="F25" s="53">
        <f t="shared" si="1"/>
        <v>53.77081292850147</v>
      </c>
      <c r="G25" s="54">
        <v>-921</v>
      </c>
    </row>
    <row r="26" spans="1:7" s="41" customFormat="1" ht="16.5" customHeight="1">
      <c r="A26" s="51" t="s">
        <v>48</v>
      </c>
      <c r="B26" s="52">
        <v>-51</v>
      </c>
      <c r="C26" s="52">
        <v>-19</v>
      </c>
      <c r="D26" s="52"/>
      <c r="E26" s="52">
        <f t="shared" si="0"/>
        <v>32</v>
      </c>
      <c r="F26" s="53" t="str">
        <f t="shared" si="1"/>
        <v> </v>
      </c>
      <c r="G26" s="54">
        <v>-18</v>
      </c>
    </row>
    <row r="27" spans="1:7" s="41" customFormat="1" ht="16.5" customHeight="1">
      <c r="A27" s="65" t="s">
        <v>49</v>
      </c>
      <c r="B27" s="52"/>
      <c r="C27" s="52"/>
      <c r="D27" s="52"/>
      <c r="E27" s="52"/>
      <c r="F27" s="53"/>
      <c r="G27" s="54"/>
    </row>
    <row r="28" spans="1:7" s="41" customFormat="1" ht="12.75" customHeight="1">
      <c r="A28" s="57" t="s">
        <v>50</v>
      </c>
      <c r="B28" s="52">
        <v>474</v>
      </c>
      <c r="C28" s="52">
        <v>44</v>
      </c>
      <c r="D28" s="52"/>
      <c r="E28" s="52">
        <f>IF(AND(B28&lt;=0,C28&lt;=0),ABS(B28)-ABS(C28),B28-C28)</f>
        <v>430</v>
      </c>
      <c r="F28" s="53" t="str">
        <f>IF(C28=0,0,IF(ABS(E28)*100/ABS(C28)&gt;99.9," ",IF(ABS(E28)*100/ABS(C28)&lt;0.05,0,IF(E28&gt;=0,ABS(E28)*100/ABS(C28),((B28-C28)*100)/C28))))</f>
        <v> </v>
      </c>
      <c r="G28" s="54">
        <v>42</v>
      </c>
    </row>
    <row r="29" spans="1:7" s="41" customFormat="1" ht="16.5" customHeight="1">
      <c r="A29" s="64" t="s">
        <v>51</v>
      </c>
      <c r="B29" s="59">
        <f>SUM(B22:B28)</f>
        <v>5706</v>
      </c>
      <c r="C29" s="59">
        <f>SUM(C22:C28)</f>
        <v>6226</v>
      </c>
      <c r="D29" s="59"/>
      <c r="E29" s="59">
        <f>IF(AND(B29&lt;=0,C29&lt;=0),ABS(B29)-ABS(C29),B29-C29)</f>
        <v>-520</v>
      </c>
      <c r="F29" s="60">
        <f>IF(C29=0,0,IF(ABS(E29)*100/ABS(C29)&gt;99.9," ",IF(ABS(E29)*100/ABS(C29)&lt;0.05,0,IF(E29&gt;=0,ABS(E29)*100/ABS(C29),((B29-C29)*100)/C29))))</f>
        <v>-8.352071956312239</v>
      </c>
      <c r="G29" s="61">
        <f>SUM(G22:G28)</f>
        <v>5895</v>
      </c>
    </row>
    <row r="30" spans="1:7" s="41" customFormat="1" ht="16.5" customHeight="1">
      <c r="A30" s="57" t="s">
        <v>52</v>
      </c>
      <c r="B30" s="52">
        <v>-1806</v>
      </c>
      <c r="C30" s="54">
        <v>-2093</v>
      </c>
      <c r="D30" s="52"/>
      <c r="E30" s="52">
        <f>IF(AND(B30&lt;=0,C30&lt;=0),ABS(B30)-ABS(C30),B30-C30)</f>
        <v>-287</v>
      </c>
      <c r="F30" s="53">
        <f>IF(C30=0,0,IF(ABS(E30)*100/ABS(C30)&gt;99.9," ",IF(ABS(E30)*100/ABS(C30)&lt;0.05,0,IF(E30&gt;=0,ABS(E30)*100/ABS(C30),((B30-C30)*100)/C30))))</f>
        <v>-13.7123745819398</v>
      </c>
      <c r="G30" s="54">
        <v>-1945</v>
      </c>
    </row>
    <row r="31" spans="1:7" s="41" customFormat="1" ht="16.5" customHeight="1">
      <c r="A31" s="57" t="s">
        <v>53</v>
      </c>
      <c r="B31" s="52">
        <v>-475</v>
      </c>
      <c r="C31" s="54">
        <v>-480</v>
      </c>
      <c r="D31" s="52"/>
      <c r="E31" s="52">
        <f>IF(AND(B31&lt;=0,C31&lt;=0),ABS(B31)-ABS(C31),B31-C31)</f>
        <v>-5</v>
      </c>
      <c r="F31" s="53">
        <f>IF(C31=0,0,IF(ABS(E31)*100/ABS(C31)&gt;99.9," ",IF(ABS(E31)*100/ABS(C31)&lt;0.05,0,IF(E31&gt;=0,ABS(E31)*100/ABS(C31),((B31-C31)*100)/C31))))</f>
        <v>-1.0416666666666667</v>
      </c>
      <c r="G31" s="54">
        <v>-480</v>
      </c>
    </row>
    <row r="32" spans="1:7" s="41" customFormat="1" ht="16.5" customHeight="1">
      <c r="A32" s="57" t="s">
        <v>54</v>
      </c>
      <c r="B32" s="52"/>
      <c r="C32" s="52"/>
      <c r="D32" s="52"/>
      <c r="E32" s="52"/>
      <c r="F32" s="53"/>
      <c r="G32" s="54"/>
    </row>
    <row r="33" spans="1:7" s="41" customFormat="1" ht="12.75" customHeight="1">
      <c r="A33" s="57" t="s">
        <v>55</v>
      </c>
      <c r="B33" s="52">
        <v>-437</v>
      </c>
      <c r="C33" s="52">
        <v>-409</v>
      </c>
      <c r="D33" s="52"/>
      <c r="E33" s="52">
        <f>IF(AND(B33&lt;=0,C33&lt;=0),ABS(B33)-ABS(C33),B33-C33)</f>
        <v>28</v>
      </c>
      <c r="F33" s="53">
        <f>IF(C33=0,0,IF(ABS(E33)*100/ABS(C33)&gt;99.9," ",IF(ABS(E33)*100/ABS(C33)&lt;0.05,0,IF(E33&gt;=0,ABS(E33)*100/ABS(C33),((B33-C33)*100)/C33))))</f>
        <v>6.845965770171149</v>
      </c>
      <c r="G33" s="54">
        <v>-409</v>
      </c>
    </row>
    <row r="34" spans="1:7" s="41" customFormat="1" ht="16.5" customHeight="1">
      <c r="A34" s="57" t="s">
        <v>56</v>
      </c>
      <c r="B34" s="52"/>
      <c r="C34" s="52"/>
      <c r="D34" s="52"/>
      <c r="E34" s="52"/>
      <c r="F34" s="53"/>
      <c r="G34" s="54"/>
    </row>
    <row r="35" spans="1:7" s="41" customFormat="1" ht="12.75" customHeight="1">
      <c r="A35" s="57" t="s">
        <v>55</v>
      </c>
      <c r="B35" s="52">
        <v>929</v>
      </c>
      <c r="C35" s="52">
        <v>3786</v>
      </c>
      <c r="D35" s="52"/>
      <c r="E35" s="52">
        <f>IF(AND(B35&lt;=0,C35&lt;=0),ABS(B35)-ABS(C35),B35-C35)</f>
        <v>-2857</v>
      </c>
      <c r="F35" s="53">
        <f>IF(C35=0,0,IF(ABS(E35)*100/ABS(C35)&gt;99.9," ",IF(ABS(E35)*100/ABS(C35)&lt;0.05,0,IF(E35&gt;=0,ABS(E35)*100/ABS(C35),((B35-C35)*100)/C35))))</f>
        <v>-75.46222926571579</v>
      </c>
      <c r="G35" s="54">
        <v>3786</v>
      </c>
    </row>
    <row r="36" spans="1:7" s="41" customFormat="1" ht="16.5" customHeight="1">
      <c r="A36" s="57" t="s">
        <v>57</v>
      </c>
      <c r="B36" s="52">
        <v>-139</v>
      </c>
      <c r="C36" s="52">
        <v>-284</v>
      </c>
      <c r="D36" s="52"/>
      <c r="E36" s="52">
        <f>IF(AND(B36&lt;=0,C36&lt;=0),ABS(B36)-ABS(C36),B36-C36)</f>
        <v>-145</v>
      </c>
      <c r="F36" s="53">
        <f>IF(C36=0,0,IF(ABS(E36)*100/ABS(C36)&gt;99.9," ",IF(ABS(E36)*100/ABS(C36)&lt;0.05,0,IF(E36&gt;=0,ABS(E36)*100/ABS(C36),((B36-C36)*100)/C36))))</f>
        <v>-51.056338028169016</v>
      </c>
      <c r="G36" s="54">
        <v>-101</v>
      </c>
    </row>
    <row r="37" spans="1:7" s="41" customFormat="1" ht="4.5" customHeight="1">
      <c r="A37" s="57"/>
      <c r="B37" s="59"/>
      <c r="C37" s="59"/>
      <c r="D37" s="52"/>
      <c r="E37" s="52"/>
      <c r="F37" s="66"/>
      <c r="G37" s="54"/>
    </row>
    <row r="38" spans="1:7" s="41" customFormat="1" ht="18" customHeight="1">
      <c r="A38" s="67" t="s">
        <v>58</v>
      </c>
      <c r="B38" s="68">
        <f>SUM(B29:B36)</f>
        <v>3778</v>
      </c>
      <c r="C38" s="68">
        <f>SUM(C29:C36)</f>
        <v>6746</v>
      </c>
      <c r="D38" s="68"/>
      <c r="E38" s="69">
        <f>IF(AND(B38&lt;=0,C38&lt;=0),ABS(B38)-ABS(C38),B38-C38)</f>
        <v>-2968</v>
      </c>
      <c r="F38" s="70">
        <f>IF(C38=0,0,IF(ABS(E38)*100/ABS(C38)&gt;99.9," ",IF(ABS(E38)*100/ABS(C38)&lt;0.05,0,IF(E38&gt;=0,ABS(E38)*100/ABS(C38),((B38-C38)*100)/C38))))</f>
        <v>-43.99644233619923</v>
      </c>
      <c r="G38" s="69">
        <f>SUM(G29:G36)</f>
        <v>6746</v>
      </c>
    </row>
    <row r="39" spans="1:7" s="41" customFormat="1" ht="6" customHeight="1">
      <c r="A39" s="72" t="s">
        <v>14</v>
      </c>
      <c r="B39" s="73"/>
      <c r="C39" s="73"/>
      <c r="D39" s="73"/>
      <c r="E39" s="73"/>
      <c r="F39" s="74"/>
      <c r="G39" s="75"/>
    </row>
    <row r="40" spans="1:7" s="41" customFormat="1" ht="13.5" customHeight="1">
      <c r="A40" s="76" t="s">
        <v>59</v>
      </c>
      <c r="B40" s="77">
        <v>0.3</v>
      </c>
      <c r="C40" s="77">
        <v>0.527595073353048</v>
      </c>
      <c r="D40" s="71"/>
      <c r="E40" s="61" t="s">
        <v>60</v>
      </c>
      <c r="F40" s="78" t="s">
        <v>14</v>
      </c>
      <c r="G40" s="77">
        <v>0.53</v>
      </c>
    </row>
    <row r="41" spans="1:7" s="41" customFormat="1" ht="13.5" customHeight="1">
      <c r="A41" s="76" t="s">
        <v>61</v>
      </c>
      <c r="B41" s="77">
        <v>0.3</v>
      </c>
      <c r="C41" s="77">
        <v>0.527595073353048</v>
      </c>
      <c r="D41" s="71"/>
      <c r="E41" s="61" t="s">
        <v>14</v>
      </c>
      <c r="F41" s="78" t="s">
        <v>14</v>
      </c>
      <c r="G41" s="77">
        <v>0.53</v>
      </c>
    </row>
    <row r="42" spans="1:6" s="79" customFormat="1" ht="24.75" customHeight="1">
      <c r="A42" s="203" t="s">
        <v>62</v>
      </c>
      <c r="B42" s="203"/>
      <c r="C42" s="203"/>
      <c r="D42" s="203"/>
      <c r="E42" s="203"/>
      <c r="F42" s="203"/>
    </row>
    <row r="43" spans="1:7" s="35" customFormat="1" ht="2.25" customHeight="1">
      <c r="A43" s="80"/>
      <c r="B43" s="80"/>
      <c r="C43" s="80"/>
      <c r="D43" s="80"/>
      <c r="E43" s="80"/>
      <c r="F43" s="80"/>
      <c r="G43" s="80"/>
    </row>
    <row r="44" spans="1:7" ht="15.75" customHeight="1" hidden="1">
      <c r="A44" s="81" t="s">
        <v>63</v>
      </c>
      <c r="B44" s="81"/>
      <c r="C44" s="81"/>
      <c r="D44" s="81"/>
      <c r="E44" s="81"/>
      <c r="F44" s="81"/>
      <c r="G44" s="82"/>
    </row>
  </sheetData>
  <sheetProtection/>
  <mergeCells count="5">
    <mergeCell ref="A42:F42"/>
    <mergeCell ref="A2:E2"/>
    <mergeCell ref="C4:F4"/>
    <mergeCell ref="E8:F8"/>
    <mergeCell ref="A8:A9"/>
  </mergeCells>
  <printOptions/>
  <pageMargins left="0.75" right="0.75" top="1" bottom="1" header="0.5" footer="0.5"/>
  <pageSetup horizontalDpi="600" verticalDpi="600" orientation="portrait" paperSize="9" scale="82" r:id="rId2"/>
  <ignoredErrors>
    <ignoredError sqref="E29 E30:E40 F38:G38 B29:D29 F29:G29 F21:G22 E23:E28 E21:E22 B21:D22 E17 E18:E20 E10:E16 B17:D17 F17:G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6"/>
  <dimension ref="A2:K41"/>
  <sheetViews>
    <sheetView showGridLines="0" zoomScale="120" zoomScaleNormal="120" workbookViewId="0" topLeftCell="A1">
      <selection activeCell="A3" sqref="A3"/>
    </sheetView>
  </sheetViews>
  <sheetFormatPr defaultColWidth="9.140625" defaultRowHeight="12.75"/>
  <cols>
    <col min="1" max="1" width="31.7109375" style="86" customWidth="1"/>
    <col min="2" max="2" width="8.7109375" style="86" hidden="1" customWidth="1"/>
    <col min="3" max="3" width="10.7109375" style="86" customWidth="1"/>
    <col min="4" max="5" width="7.7109375" style="86" customWidth="1"/>
    <col min="6" max="6" width="1.7109375" style="94" customWidth="1"/>
    <col min="7" max="11" width="7.7109375" style="86" customWidth="1"/>
    <col min="12" max="16384" width="9.140625" style="86" customWidth="1"/>
  </cols>
  <sheetData>
    <row r="2" spans="1:11" s="24" customFormat="1" ht="24.75" customHeight="1">
      <c r="A2" s="204" t="s">
        <v>0</v>
      </c>
      <c r="B2" s="204"/>
      <c r="C2" s="204"/>
      <c r="D2"/>
      <c r="E2" s="30"/>
      <c r="F2" s="30"/>
      <c r="G2" s="30"/>
      <c r="I2" s="85"/>
      <c r="J2" s="30"/>
      <c r="K2" s="30"/>
    </row>
    <row r="3" spans="1:11" ht="12.75" customHeight="1">
      <c r="A3" s="189"/>
      <c r="B3" s="190"/>
      <c r="C3" s="190"/>
      <c r="D3" s="191"/>
      <c r="E3" s="87"/>
      <c r="F3" s="88"/>
      <c r="G3" s="87"/>
      <c r="H3" s="87"/>
      <c r="I3" s="87"/>
      <c r="J3" s="89"/>
      <c r="K3" s="89"/>
    </row>
    <row r="4" spans="1:11" ht="12.75" customHeight="1">
      <c r="A4" s="189"/>
      <c r="B4" s="205"/>
      <c r="C4" s="205"/>
      <c r="D4" s="205"/>
      <c r="E4" s="87"/>
      <c r="F4" s="88"/>
      <c r="G4" s="87"/>
      <c r="H4" s="87"/>
      <c r="I4" s="87"/>
      <c r="J4" s="89"/>
      <c r="K4" s="89"/>
    </row>
    <row r="5" spans="1:11" ht="19.5" customHeight="1">
      <c r="A5" s="192" t="s">
        <v>122</v>
      </c>
      <c r="B5" s="193"/>
      <c r="C5" s="189"/>
      <c r="D5" s="194"/>
      <c r="E5" s="90"/>
      <c r="F5" s="91"/>
      <c r="J5" s="92"/>
      <c r="K5" s="92"/>
    </row>
    <row r="6" spans="1:11" ht="12.75" customHeight="1">
      <c r="A6" s="93"/>
      <c r="B6" s="93"/>
      <c r="C6" s="93"/>
      <c r="D6" s="93"/>
      <c r="J6" s="40"/>
      <c r="K6" s="40"/>
    </row>
    <row r="7" spans="1:11" s="94" customFormat="1" ht="12" customHeight="1">
      <c r="A7" s="37"/>
      <c r="B7" s="37"/>
      <c r="C7" s="37"/>
      <c r="D7" s="37"/>
      <c r="E7" s="95"/>
      <c r="F7" s="95"/>
      <c r="G7" s="96"/>
      <c r="H7" s="96"/>
      <c r="I7" s="96"/>
      <c r="K7" s="40" t="s">
        <v>29</v>
      </c>
    </row>
    <row r="8" spans="1:11" s="99" customFormat="1" ht="12" customHeight="1">
      <c r="A8" s="43" t="s">
        <v>64</v>
      </c>
      <c r="B8" s="97" t="s">
        <v>65</v>
      </c>
      <c r="C8" s="213" t="s">
        <v>65</v>
      </c>
      <c r="D8" s="214"/>
      <c r="E8" s="214"/>
      <c r="F8" s="98"/>
      <c r="G8" s="97"/>
      <c r="H8" s="98" t="s">
        <v>76</v>
      </c>
      <c r="I8" s="98"/>
      <c r="J8" s="98"/>
      <c r="K8" s="98"/>
    </row>
    <row r="9" spans="1:11" s="102" customFormat="1" ht="30" customHeight="1">
      <c r="A9" s="43"/>
      <c r="B9" s="100" t="s">
        <v>66</v>
      </c>
      <c r="C9" s="100" t="s">
        <v>67</v>
      </c>
      <c r="D9" s="100" t="s">
        <v>68</v>
      </c>
      <c r="E9" s="100" t="s">
        <v>69</v>
      </c>
      <c r="F9" s="100"/>
      <c r="G9" s="100" t="s">
        <v>70</v>
      </c>
      <c r="H9" s="100" t="s">
        <v>67</v>
      </c>
      <c r="I9" s="100" t="s">
        <v>77</v>
      </c>
      <c r="J9" s="100" t="s">
        <v>71</v>
      </c>
      <c r="K9" s="101" t="s">
        <v>72</v>
      </c>
    </row>
    <row r="10" spans="1:11" s="105" customFormat="1" ht="15" customHeight="1">
      <c r="A10" s="83" t="s">
        <v>35</v>
      </c>
      <c r="B10" s="83"/>
      <c r="C10" s="103">
        <v>3046</v>
      </c>
      <c r="D10" s="103">
        <v>2906</v>
      </c>
      <c r="E10" s="103">
        <v>2838</v>
      </c>
      <c r="F10" s="103"/>
      <c r="G10" s="103">
        <v>2826</v>
      </c>
      <c r="H10" s="103">
        <v>2635</v>
      </c>
      <c r="I10" s="103">
        <v>2627</v>
      </c>
      <c r="J10" s="103">
        <v>2545</v>
      </c>
      <c r="K10" s="103">
        <f aca="true" t="shared" si="0" ref="K10:K20">ROUND((G10+H10+I10+J10)/4,0)</f>
        <v>2658</v>
      </c>
    </row>
    <row r="11" spans="1:11" s="105" customFormat="1" ht="15" customHeight="1">
      <c r="A11" s="84" t="s">
        <v>36</v>
      </c>
      <c r="B11" s="84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s="105" customFormat="1" ht="9.75" customHeight="1">
      <c r="A12" s="106" t="s">
        <v>37</v>
      </c>
      <c r="B12" s="106"/>
      <c r="C12" s="103">
        <v>13</v>
      </c>
      <c r="D12" s="103">
        <v>29</v>
      </c>
      <c r="E12" s="103">
        <v>66</v>
      </c>
      <c r="F12" s="103"/>
      <c r="G12" s="103">
        <v>86</v>
      </c>
      <c r="H12" s="103">
        <v>63</v>
      </c>
      <c r="I12" s="103">
        <v>106</v>
      </c>
      <c r="J12" s="103">
        <v>50</v>
      </c>
      <c r="K12" s="103">
        <f t="shared" si="0"/>
        <v>76</v>
      </c>
    </row>
    <row r="13" spans="1:11" s="105" customFormat="1" ht="15" customHeight="1">
      <c r="A13" s="83" t="s">
        <v>38</v>
      </c>
      <c r="B13" s="83"/>
      <c r="C13" s="103">
        <v>1405</v>
      </c>
      <c r="D13" s="103">
        <v>1563</v>
      </c>
      <c r="E13" s="103">
        <v>1630</v>
      </c>
      <c r="F13" s="103"/>
      <c r="G13" s="103">
        <v>1634</v>
      </c>
      <c r="H13" s="103">
        <v>1634</v>
      </c>
      <c r="I13" s="103">
        <v>1697</v>
      </c>
      <c r="J13" s="103">
        <v>1707</v>
      </c>
      <c r="K13" s="103">
        <f t="shared" si="0"/>
        <v>1668</v>
      </c>
    </row>
    <row r="14" spans="1:11" s="105" customFormat="1" ht="15" customHeight="1">
      <c r="A14" s="83" t="s">
        <v>39</v>
      </c>
      <c r="B14" s="83"/>
      <c r="C14" s="103">
        <v>41</v>
      </c>
      <c r="D14" s="103">
        <v>261</v>
      </c>
      <c r="E14" s="103">
        <v>27</v>
      </c>
      <c r="F14" s="103"/>
      <c r="G14" s="103">
        <v>-47</v>
      </c>
      <c r="H14" s="103">
        <v>321</v>
      </c>
      <c r="I14" s="103">
        <v>349</v>
      </c>
      <c r="J14" s="103">
        <v>455</v>
      </c>
      <c r="K14" s="103">
        <f t="shared" si="0"/>
        <v>270</v>
      </c>
    </row>
    <row r="15" spans="1:11" s="105" customFormat="1" ht="15" customHeight="1">
      <c r="A15" s="83" t="s">
        <v>40</v>
      </c>
      <c r="B15" s="83"/>
      <c r="C15" s="103">
        <v>43</v>
      </c>
      <c r="D15" s="103">
        <v>107</v>
      </c>
      <c r="E15" s="103">
        <v>79</v>
      </c>
      <c r="F15" s="103"/>
      <c r="G15" s="103">
        <v>99</v>
      </c>
      <c r="H15" s="103">
        <v>109</v>
      </c>
      <c r="I15" s="103">
        <v>179</v>
      </c>
      <c r="J15" s="103">
        <v>121</v>
      </c>
      <c r="K15" s="103">
        <f t="shared" si="0"/>
        <v>127</v>
      </c>
    </row>
    <row r="16" spans="1:11" s="105" customFormat="1" ht="15" customHeight="1">
      <c r="A16" s="83" t="s">
        <v>41</v>
      </c>
      <c r="B16" s="83"/>
      <c r="C16" s="103">
        <v>85</v>
      </c>
      <c r="D16" s="103">
        <v>91</v>
      </c>
      <c r="E16" s="103">
        <v>43</v>
      </c>
      <c r="F16" s="103"/>
      <c r="G16" s="103">
        <v>31</v>
      </c>
      <c r="H16" s="103">
        <v>60</v>
      </c>
      <c r="I16" s="103">
        <v>26</v>
      </c>
      <c r="J16" s="103">
        <v>54</v>
      </c>
      <c r="K16" s="103">
        <f t="shared" si="0"/>
        <v>43</v>
      </c>
    </row>
    <row r="17" spans="1:11" s="110" customFormat="1" ht="15" customHeight="1">
      <c r="A17" s="107" t="s">
        <v>9</v>
      </c>
      <c r="B17" s="107"/>
      <c r="C17" s="108">
        <f>SUM(C10:C16)</f>
        <v>4633</v>
      </c>
      <c r="D17" s="108">
        <f>SUM(D10:D16)</f>
        <v>4957</v>
      </c>
      <c r="E17" s="108">
        <f>SUM(E10:E16)</f>
        <v>4683</v>
      </c>
      <c r="F17" s="108"/>
      <c r="G17" s="108">
        <f>SUM(G10:G16)</f>
        <v>4629</v>
      </c>
      <c r="H17" s="108">
        <f>SUM(H10:H16)</f>
        <v>4822</v>
      </c>
      <c r="I17" s="108">
        <f>SUM(I10:I16)</f>
        <v>4984</v>
      </c>
      <c r="J17" s="108">
        <f>SUM(J10:J16)</f>
        <v>4932</v>
      </c>
      <c r="K17" s="108">
        <f aca="true" t="shared" si="1" ref="K17:K28">ROUND((G17+H17+I17+J17)/4,0)</f>
        <v>4842</v>
      </c>
    </row>
    <row r="18" spans="1:11" s="105" customFormat="1" ht="15" customHeight="1">
      <c r="A18" s="106" t="s">
        <v>42</v>
      </c>
      <c r="B18" s="106"/>
      <c r="C18" s="103">
        <v>-1408</v>
      </c>
      <c r="D18" s="103">
        <v>-1447</v>
      </c>
      <c r="E18" s="103">
        <v>-1463</v>
      </c>
      <c r="F18" s="103"/>
      <c r="G18" s="103">
        <v>-1576</v>
      </c>
      <c r="H18" s="103">
        <v>-1495</v>
      </c>
      <c r="I18" s="103">
        <v>-1225</v>
      </c>
      <c r="J18" s="103">
        <v>-1515</v>
      </c>
      <c r="K18" s="103">
        <f t="shared" si="0"/>
        <v>-1453</v>
      </c>
    </row>
    <row r="19" spans="1:11" s="105" customFormat="1" ht="15" customHeight="1">
      <c r="A19" s="106" t="s">
        <v>43</v>
      </c>
      <c r="B19" s="106"/>
      <c r="C19" s="103">
        <v>-799</v>
      </c>
      <c r="D19" s="103">
        <v>-805</v>
      </c>
      <c r="E19" s="103">
        <v>-757</v>
      </c>
      <c r="F19" s="103"/>
      <c r="G19" s="103">
        <v>-975</v>
      </c>
      <c r="H19" s="103">
        <v>-790</v>
      </c>
      <c r="I19" s="103">
        <v>-798</v>
      </c>
      <c r="J19" s="103">
        <v>-778</v>
      </c>
      <c r="K19" s="103">
        <f t="shared" si="0"/>
        <v>-835</v>
      </c>
    </row>
    <row r="20" spans="1:11" s="105" customFormat="1" ht="15" customHeight="1">
      <c r="A20" s="111" t="s">
        <v>73</v>
      </c>
      <c r="B20" s="111"/>
      <c r="C20" s="103">
        <v>-200</v>
      </c>
      <c r="D20" s="103">
        <v>-195</v>
      </c>
      <c r="E20" s="103">
        <v>-192</v>
      </c>
      <c r="F20" s="103"/>
      <c r="G20" s="103">
        <v>-247</v>
      </c>
      <c r="H20" s="103">
        <v>-217</v>
      </c>
      <c r="I20" s="103">
        <v>-215</v>
      </c>
      <c r="J20" s="103">
        <v>-203</v>
      </c>
      <c r="K20" s="103">
        <f t="shared" si="0"/>
        <v>-221</v>
      </c>
    </row>
    <row r="21" spans="1:11" s="110" customFormat="1" ht="15" customHeight="1">
      <c r="A21" s="107" t="s">
        <v>10</v>
      </c>
      <c r="B21" s="107"/>
      <c r="C21" s="108">
        <f>SUM(C18:C20)</f>
        <v>-2407</v>
      </c>
      <c r="D21" s="108">
        <f>SUM(D18:D20)</f>
        <v>-2447</v>
      </c>
      <c r="E21" s="108">
        <f>SUM(E18:E20)</f>
        <v>-2412</v>
      </c>
      <c r="F21" s="108"/>
      <c r="G21" s="108">
        <f>SUM(G18:G20)</f>
        <v>-2798</v>
      </c>
      <c r="H21" s="108">
        <f>SUM(H18:H20)</f>
        <v>-2502</v>
      </c>
      <c r="I21" s="108">
        <f>SUM(I18:I20)</f>
        <v>-2238</v>
      </c>
      <c r="J21" s="108">
        <f>SUM(J18:J20)</f>
        <v>-2496</v>
      </c>
      <c r="K21" s="108">
        <f t="shared" si="1"/>
        <v>-2509</v>
      </c>
    </row>
    <row r="22" spans="1:11" s="110" customFormat="1" ht="15" customHeight="1">
      <c r="A22" s="112" t="s">
        <v>11</v>
      </c>
      <c r="B22" s="112"/>
      <c r="C22" s="108">
        <f>+C17+C21</f>
        <v>2226</v>
      </c>
      <c r="D22" s="108">
        <f>+D17+D21</f>
        <v>2510</v>
      </c>
      <c r="E22" s="108">
        <f>+E17+E21</f>
        <v>2271</v>
      </c>
      <c r="F22" s="108"/>
      <c r="G22" s="108">
        <f>+G17+G21</f>
        <v>1831</v>
      </c>
      <c r="H22" s="108">
        <f>+H17+H21</f>
        <v>2320</v>
      </c>
      <c r="I22" s="108">
        <f>+I17+I21</f>
        <v>2746</v>
      </c>
      <c r="J22" s="108">
        <f>+J17+J21</f>
        <v>2436</v>
      </c>
      <c r="K22" s="108">
        <f t="shared" si="1"/>
        <v>2333</v>
      </c>
    </row>
    <row r="23" spans="1:11" s="105" customFormat="1" ht="15" customHeight="1">
      <c r="A23" s="106" t="s">
        <v>45</v>
      </c>
      <c r="B23" s="106"/>
      <c r="C23" s="103">
        <v>0</v>
      </c>
      <c r="D23" s="103">
        <v>0</v>
      </c>
      <c r="E23" s="103">
        <v>0</v>
      </c>
      <c r="F23" s="103"/>
      <c r="G23" s="103">
        <v>0</v>
      </c>
      <c r="H23" s="103">
        <v>0</v>
      </c>
      <c r="I23" s="103">
        <v>0</v>
      </c>
      <c r="J23" s="103">
        <v>0</v>
      </c>
      <c r="K23" s="103">
        <f t="shared" si="1"/>
        <v>0</v>
      </c>
    </row>
    <row r="24" spans="1:11" s="105" customFormat="1" ht="15" customHeight="1">
      <c r="A24" s="106" t="s">
        <v>46</v>
      </c>
      <c r="B24" s="106"/>
      <c r="C24" s="103">
        <v>-76</v>
      </c>
      <c r="D24" s="103">
        <v>-45</v>
      </c>
      <c r="E24" s="103">
        <v>-33</v>
      </c>
      <c r="F24" s="103"/>
      <c r="G24" s="103">
        <v>-270</v>
      </c>
      <c r="H24" s="103">
        <v>-76</v>
      </c>
      <c r="I24" s="103">
        <v>-107</v>
      </c>
      <c r="J24" s="103">
        <v>-97</v>
      </c>
      <c r="K24" s="103">
        <f t="shared" si="1"/>
        <v>-138</v>
      </c>
    </row>
    <row r="25" spans="1:11" s="105" customFormat="1" ht="15" customHeight="1">
      <c r="A25" s="83" t="s">
        <v>47</v>
      </c>
      <c r="B25" s="83"/>
      <c r="C25" s="103">
        <v>-855</v>
      </c>
      <c r="D25" s="103">
        <v>-402</v>
      </c>
      <c r="E25" s="103">
        <v>-313</v>
      </c>
      <c r="F25" s="103"/>
      <c r="G25" s="103">
        <v>-490</v>
      </c>
      <c r="H25" s="103">
        <v>-312</v>
      </c>
      <c r="I25" s="103">
        <v>-359</v>
      </c>
      <c r="J25" s="103">
        <v>-350</v>
      </c>
      <c r="K25" s="103">
        <f t="shared" si="1"/>
        <v>-378</v>
      </c>
    </row>
    <row r="26" spans="1:11" s="105" customFormat="1" ht="15" customHeight="1">
      <c r="A26" s="83" t="s">
        <v>48</v>
      </c>
      <c r="B26" s="83"/>
      <c r="C26" s="103">
        <v>-40</v>
      </c>
      <c r="D26" s="103">
        <v>-3</v>
      </c>
      <c r="E26" s="103">
        <v>-8</v>
      </c>
      <c r="F26" s="103"/>
      <c r="G26" s="103">
        <v>-52</v>
      </c>
      <c r="H26" s="103">
        <v>3</v>
      </c>
      <c r="I26" s="103">
        <v>-20</v>
      </c>
      <c r="J26" s="103">
        <v>-2</v>
      </c>
      <c r="K26" s="103">
        <f t="shared" si="1"/>
        <v>-18</v>
      </c>
    </row>
    <row r="27" spans="1:11" s="105" customFormat="1" ht="15" customHeight="1">
      <c r="A27" s="106" t="s">
        <v>74</v>
      </c>
      <c r="B27" s="106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s="105" customFormat="1" ht="9.75" customHeight="1">
      <c r="A28" s="106" t="s">
        <v>75</v>
      </c>
      <c r="B28" s="106"/>
      <c r="C28" s="103">
        <v>177</v>
      </c>
      <c r="D28" s="103">
        <v>284</v>
      </c>
      <c r="E28" s="103">
        <v>13</v>
      </c>
      <c r="F28" s="113"/>
      <c r="G28" s="103">
        <v>58</v>
      </c>
      <c r="H28" s="103">
        <v>-1</v>
      </c>
      <c r="I28" s="103">
        <v>8</v>
      </c>
      <c r="J28" s="103">
        <v>37</v>
      </c>
      <c r="K28" s="103">
        <f t="shared" si="1"/>
        <v>26</v>
      </c>
    </row>
    <row r="29" spans="1:11" s="110" customFormat="1" ht="15" customHeight="1">
      <c r="A29" s="112" t="s">
        <v>51</v>
      </c>
      <c r="B29" s="112"/>
      <c r="C29" s="108">
        <f aca="true" t="shared" si="2" ref="C29:J29">SUM(C22:C28)</f>
        <v>1432</v>
      </c>
      <c r="D29" s="108">
        <f t="shared" si="2"/>
        <v>2344</v>
      </c>
      <c r="E29" s="108">
        <f t="shared" si="2"/>
        <v>1930</v>
      </c>
      <c r="F29" s="108"/>
      <c r="G29" s="108">
        <f t="shared" si="2"/>
        <v>1077</v>
      </c>
      <c r="H29" s="108">
        <f t="shared" si="2"/>
        <v>1934</v>
      </c>
      <c r="I29" s="108">
        <f t="shared" si="2"/>
        <v>2268</v>
      </c>
      <c r="J29" s="108">
        <f t="shared" si="2"/>
        <v>2024</v>
      </c>
      <c r="K29" s="108">
        <f>ROUND((G29+H29+I29+J29)/4,0)</f>
        <v>1826</v>
      </c>
    </row>
    <row r="30" spans="1:11" s="105" customFormat="1" ht="15" customHeight="1">
      <c r="A30" s="106" t="s">
        <v>52</v>
      </c>
      <c r="B30" s="106"/>
      <c r="C30" s="103">
        <v>-491</v>
      </c>
      <c r="D30" s="103">
        <v>-704</v>
      </c>
      <c r="E30" s="103">
        <v>-611</v>
      </c>
      <c r="F30" s="113"/>
      <c r="G30" s="103">
        <v>-789</v>
      </c>
      <c r="H30" s="103">
        <v>-589</v>
      </c>
      <c r="I30" s="103">
        <v>-779</v>
      </c>
      <c r="J30" s="103">
        <v>-725</v>
      </c>
      <c r="K30" s="103">
        <f>ROUND((G30+H30+I30+J30)/4,0)</f>
        <v>-721</v>
      </c>
    </row>
    <row r="31" spans="1:11" s="105" customFormat="1" ht="15" customHeight="1">
      <c r="A31" s="106" t="s">
        <v>53</v>
      </c>
      <c r="B31" s="106"/>
      <c r="C31" s="103">
        <v>-86</v>
      </c>
      <c r="D31" s="103">
        <v>-68</v>
      </c>
      <c r="E31" s="103">
        <v>-321</v>
      </c>
      <c r="F31" s="113"/>
      <c r="G31" s="103">
        <v>-125</v>
      </c>
      <c r="H31" s="103">
        <v>-400</v>
      </c>
      <c r="I31" s="103">
        <v>-66</v>
      </c>
      <c r="J31" s="103">
        <v>-14</v>
      </c>
      <c r="K31" s="103">
        <f>ROUND((G31+H31+I31+J31)/4,0)</f>
        <v>-151</v>
      </c>
    </row>
    <row r="32" spans="1:11" s="105" customFormat="1" ht="15" customHeight="1">
      <c r="A32" s="106" t="s">
        <v>54</v>
      </c>
      <c r="B32" s="106"/>
      <c r="C32" s="103"/>
      <c r="D32" s="103"/>
      <c r="E32" s="103"/>
      <c r="F32" s="113"/>
      <c r="G32" s="103"/>
      <c r="H32" s="103"/>
      <c r="I32" s="103"/>
      <c r="J32" s="103"/>
      <c r="K32" s="103"/>
    </row>
    <row r="33" spans="1:11" s="105" customFormat="1" ht="9.75" customHeight="1">
      <c r="A33" s="106" t="s">
        <v>55</v>
      </c>
      <c r="B33" s="106"/>
      <c r="C33" s="103">
        <v>-151</v>
      </c>
      <c r="D33" s="103">
        <v>-153</v>
      </c>
      <c r="E33" s="103">
        <v>-133</v>
      </c>
      <c r="F33" s="113"/>
      <c r="G33" s="103">
        <v>399</v>
      </c>
      <c r="H33" s="103">
        <v>-136</v>
      </c>
      <c r="I33" s="103">
        <v>-137</v>
      </c>
      <c r="J33" s="103">
        <v>-136</v>
      </c>
      <c r="K33" s="103">
        <f>ROUND((G33+H33+I33+J33)/4,0)</f>
        <v>-3</v>
      </c>
    </row>
    <row r="34" spans="1:11" s="105" customFormat="1" ht="15" customHeight="1">
      <c r="A34" s="106" t="s">
        <v>56</v>
      </c>
      <c r="B34" s="106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s="105" customFormat="1" ht="9.75" customHeight="1">
      <c r="A35" s="106" t="s">
        <v>55</v>
      </c>
      <c r="B35" s="106"/>
      <c r="C35" s="103">
        <v>-4</v>
      </c>
      <c r="D35" s="103">
        <v>-21</v>
      </c>
      <c r="E35" s="103">
        <v>954</v>
      </c>
      <c r="F35" s="113"/>
      <c r="G35" s="103">
        <v>-5</v>
      </c>
      <c r="H35" s="103">
        <v>743</v>
      </c>
      <c r="I35" s="103">
        <v>127</v>
      </c>
      <c r="J35" s="103">
        <v>2916</v>
      </c>
      <c r="K35" s="103">
        <f>ROUND((G35+H35+I35+J35)/4,0)</f>
        <v>945</v>
      </c>
    </row>
    <row r="36" spans="1:11" s="105" customFormat="1" ht="15" customHeight="1">
      <c r="A36" s="106" t="s">
        <v>57</v>
      </c>
      <c r="B36" s="106"/>
      <c r="C36" s="103">
        <v>-27</v>
      </c>
      <c r="D36" s="103">
        <v>-41</v>
      </c>
      <c r="E36" s="103">
        <v>-71</v>
      </c>
      <c r="F36" s="113"/>
      <c r="G36" s="103">
        <v>-53</v>
      </c>
      <c r="H36" s="103">
        <v>-92</v>
      </c>
      <c r="I36" s="103">
        <v>-93</v>
      </c>
      <c r="J36" s="103">
        <v>-99</v>
      </c>
      <c r="K36" s="103">
        <f>ROUND((G36+H36+I36+J36)/4,0)</f>
        <v>-84</v>
      </c>
    </row>
    <row r="37" spans="1:11" s="105" customFormat="1" ht="4.5" customHeight="1">
      <c r="A37" s="106"/>
      <c r="B37" s="106"/>
      <c r="C37" s="106"/>
      <c r="D37" s="106"/>
      <c r="E37" s="52"/>
      <c r="F37" s="52"/>
      <c r="G37" s="52"/>
      <c r="H37" s="52"/>
      <c r="I37" s="52"/>
      <c r="J37" s="52"/>
      <c r="K37" s="52" t="s">
        <v>14</v>
      </c>
    </row>
    <row r="38" spans="1:11" s="115" customFormat="1" ht="15" customHeight="1">
      <c r="A38" s="67" t="s">
        <v>58</v>
      </c>
      <c r="B38" s="67"/>
      <c r="C38" s="69">
        <f>SUM(C29:C36)</f>
        <v>673</v>
      </c>
      <c r="D38" s="69">
        <f>SUM(D29:D36)</f>
        <v>1357</v>
      </c>
      <c r="E38" s="69">
        <f>SUM(E29:E36)</f>
        <v>1748</v>
      </c>
      <c r="F38" s="69"/>
      <c r="G38" s="69">
        <f>SUM(G29:G36)</f>
        <v>504</v>
      </c>
      <c r="H38" s="69">
        <f>SUM(H29:H36)</f>
        <v>1460</v>
      </c>
      <c r="I38" s="69">
        <f>SUM(I29:I36)</f>
        <v>1320</v>
      </c>
      <c r="J38" s="69">
        <f>SUM(J29:J36)</f>
        <v>3966</v>
      </c>
      <c r="K38" s="69">
        <f>ROUND((G38+H38+I38+J38)/4,0)</f>
        <v>1813</v>
      </c>
    </row>
    <row r="39" spans="1:11" ht="21.75" customHeight="1">
      <c r="A39" s="210" t="s">
        <v>78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</row>
    <row r="40" spans="1:11" ht="16.5" customHeight="1" hidden="1">
      <c r="A40" s="212" t="s">
        <v>79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</row>
    <row r="41" spans="5:11" ht="1.5" customHeight="1">
      <c r="E41" s="116"/>
      <c r="F41" s="117"/>
      <c r="G41" s="116"/>
      <c r="H41" s="116"/>
      <c r="I41" s="116"/>
      <c r="J41" s="116"/>
      <c r="K41" s="116"/>
    </row>
  </sheetData>
  <sheetProtection/>
  <mergeCells count="5">
    <mergeCell ref="A2:C2"/>
    <mergeCell ref="B4:D4"/>
    <mergeCell ref="A39:K39"/>
    <mergeCell ref="A40:K40"/>
    <mergeCell ref="C8:E8"/>
  </mergeCells>
  <printOptions/>
  <pageMargins left="0.75" right="0.75" top="1" bottom="1" header="0.5" footer="0.5"/>
  <pageSetup horizontalDpi="600" verticalDpi="600" orientation="portrait" paperSize="9" scale="87" r:id="rId2"/>
  <ignoredErrors>
    <ignoredError sqref="C8" numberStoredAsText="1"/>
    <ignoredError sqref="K38 K29 C38:J38 K17:K22 K30:K37 C29:J29 K10:K16 K23:K28 C17:J22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7"/>
  <dimension ref="A2:G48"/>
  <sheetViews>
    <sheetView showGridLines="0" tabSelected="1" zoomScale="111" zoomScaleNormal="111" workbookViewId="0" topLeftCell="A1">
      <selection activeCell="A3" sqref="A3"/>
    </sheetView>
  </sheetViews>
  <sheetFormatPr defaultColWidth="9.140625" defaultRowHeight="12.75"/>
  <cols>
    <col min="1" max="1" width="43.7109375" style="120" customWidth="1"/>
    <col min="2" max="3" width="11.7109375" style="120" customWidth="1"/>
    <col min="4" max="4" width="1.7109375" style="120" customWidth="1"/>
    <col min="5" max="5" width="10.28125" style="120" customWidth="1"/>
    <col min="6" max="6" width="7.7109375" style="121" customWidth="1"/>
    <col min="7" max="7" width="10.7109375" style="164" customWidth="1"/>
    <col min="8" max="16384" width="9.140625" style="120" customWidth="1"/>
  </cols>
  <sheetData>
    <row r="2" spans="1:7" s="119" customFormat="1" ht="22.5" customHeight="1">
      <c r="A2" s="204" t="s">
        <v>0</v>
      </c>
      <c r="B2" s="204"/>
      <c r="C2" s="204"/>
      <c r="D2" s="204"/>
      <c r="E2" s="204"/>
      <c r="F2" s="31"/>
      <c r="G2" s="32"/>
    </row>
    <row r="3" spans="1:7" ht="12.75">
      <c r="A3" s="195"/>
      <c r="B3" s="196"/>
      <c r="C3" s="195"/>
      <c r="D3" s="196"/>
      <c r="E3" s="196"/>
      <c r="G3" s="122"/>
    </row>
    <row r="4" spans="1:7" ht="12.75">
      <c r="A4" s="195"/>
      <c r="B4" s="196"/>
      <c r="C4" s="195"/>
      <c r="D4" s="196"/>
      <c r="E4" s="196"/>
      <c r="G4" s="122"/>
    </row>
    <row r="5" spans="1:7" ht="19.5" customHeight="1">
      <c r="A5" s="192" t="s">
        <v>123</v>
      </c>
      <c r="B5" s="196"/>
      <c r="C5" s="197"/>
      <c r="D5" s="197"/>
      <c r="E5" s="197"/>
      <c r="F5" s="123"/>
      <c r="G5" s="124"/>
    </row>
    <row r="6" spans="1:7" ht="15">
      <c r="A6" s="125"/>
      <c r="B6" s="126"/>
      <c r="C6" s="127"/>
      <c r="D6" s="128"/>
      <c r="E6" s="128"/>
      <c r="F6" s="123"/>
      <c r="G6" s="129"/>
    </row>
    <row r="7" spans="1:7" s="133" customFormat="1" ht="12" customHeight="1">
      <c r="A7" s="130"/>
      <c r="B7" s="131"/>
      <c r="C7" s="132"/>
      <c r="D7" s="132"/>
      <c r="G7" s="134" t="s">
        <v>29</v>
      </c>
    </row>
    <row r="8" spans="1:7" s="137" customFormat="1" ht="12" customHeight="1">
      <c r="A8" s="208" t="s">
        <v>80</v>
      </c>
      <c r="B8" s="135" t="s">
        <v>8</v>
      </c>
      <c r="C8" s="135" t="s">
        <v>81</v>
      </c>
      <c r="D8" s="136"/>
      <c r="E8" s="216" t="s">
        <v>31</v>
      </c>
      <c r="F8" s="217"/>
      <c r="G8" s="135" t="s">
        <v>81</v>
      </c>
    </row>
    <row r="9" spans="1:7" s="143" customFormat="1" ht="12" customHeight="1">
      <c r="A9" s="218"/>
      <c r="B9" s="138"/>
      <c r="C9" s="139" t="s">
        <v>32</v>
      </c>
      <c r="D9" s="140"/>
      <c r="E9" s="141" t="s">
        <v>33</v>
      </c>
      <c r="F9" s="142" t="s">
        <v>34</v>
      </c>
      <c r="G9" s="135"/>
    </row>
    <row r="10" spans="1:7" s="144" customFormat="1" ht="15" customHeight="1">
      <c r="A10" s="51" t="s">
        <v>82</v>
      </c>
      <c r="B10" s="52">
        <v>49564</v>
      </c>
      <c r="C10" s="52">
        <v>52927</v>
      </c>
      <c r="D10" s="52"/>
      <c r="E10" s="52">
        <f aca="true" t="shared" si="0" ref="E10:E18">IF(AND(B10&lt;=0,C10&lt;=0),ABS(B10)-ABS(C10),B10-C10)</f>
        <v>-3363</v>
      </c>
      <c r="F10" s="53">
        <f aca="true" t="shared" si="1" ref="F10:F18">IF(C10=0,0,IF(ABS(E10)*100/ABS(C10)&gt;99.9," ",IF(ABS(E10)*100/ABS(C10)&lt;0.05,0,IF(E10&gt;=0,ABS(E10)*100/ABS(C10),((B10-C10)*100)/C10))))</f>
        <v>-6.35403480265271</v>
      </c>
      <c r="G10" s="54">
        <v>52725</v>
      </c>
    </row>
    <row r="11" spans="1:7" s="144" customFormat="1" ht="15" customHeight="1">
      <c r="A11" s="51" t="s">
        <v>83</v>
      </c>
      <c r="B11" s="52">
        <v>20479</v>
      </c>
      <c r="C11" s="52">
        <v>21699</v>
      </c>
      <c r="D11" s="52"/>
      <c r="E11" s="52">
        <f t="shared" si="0"/>
        <v>-1220</v>
      </c>
      <c r="F11" s="53">
        <f t="shared" si="1"/>
        <v>-5.622378911470575</v>
      </c>
      <c r="G11" s="54">
        <v>19996</v>
      </c>
    </row>
    <row r="12" spans="1:7" s="144" customFormat="1" ht="15" customHeight="1">
      <c r="A12" s="51" t="s">
        <v>84</v>
      </c>
      <c r="B12" s="52">
        <v>30687</v>
      </c>
      <c r="C12" s="52">
        <v>40224</v>
      </c>
      <c r="D12" s="52"/>
      <c r="E12" s="52">
        <f t="shared" si="0"/>
        <v>-9537</v>
      </c>
      <c r="F12" s="53">
        <f t="shared" si="1"/>
        <v>-23.70972553699284</v>
      </c>
      <c r="G12" s="54">
        <v>36908</v>
      </c>
    </row>
    <row r="13" spans="1:7" s="144" customFormat="1" ht="15" customHeight="1">
      <c r="A13" s="51" t="s">
        <v>85</v>
      </c>
      <c r="B13" s="52">
        <v>5763</v>
      </c>
      <c r="C13" s="52">
        <v>5923</v>
      </c>
      <c r="D13" s="52"/>
      <c r="E13" s="52">
        <f t="shared" si="0"/>
        <v>-160</v>
      </c>
      <c r="F13" s="53">
        <f t="shared" si="1"/>
        <v>-2.7013337835556306</v>
      </c>
      <c r="G13" s="54">
        <v>5923</v>
      </c>
    </row>
    <row r="14" spans="1:7" s="144" customFormat="1" ht="15" customHeight="1">
      <c r="A14" s="51" t="s">
        <v>86</v>
      </c>
      <c r="B14" s="52">
        <v>75171</v>
      </c>
      <c r="C14" s="52">
        <v>66813</v>
      </c>
      <c r="D14" s="52"/>
      <c r="E14" s="52">
        <f t="shared" si="0"/>
        <v>8358</v>
      </c>
      <c r="F14" s="53">
        <f t="shared" si="1"/>
        <v>12.509541556283956</v>
      </c>
      <c r="G14" s="54">
        <v>62806</v>
      </c>
    </row>
    <row r="15" spans="1:7" s="144" customFormat="1" ht="15" customHeight="1">
      <c r="A15" s="51" t="s">
        <v>12</v>
      </c>
      <c r="B15" s="52">
        <v>385795</v>
      </c>
      <c r="C15" s="52">
        <v>355172</v>
      </c>
      <c r="D15" s="52"/>
      <c r="E15" s="52">
        <f t="shared" si="0"/>
        <v>30623</v>
      </c>
      <c r="F15" s="53">
        <f t="shared" si="1"/>
        <v>8.622019753809422</v>
      </c>
      <c r="G15" s="54">
        <v>334073</v>
      </c>
    </row>
    <row r="16" spans="1:7" s="144" customFormat="1" ht="15" customHeight="1">
      <c r="A16" s="51" t="s">
        <v>87</v>
      </c>
      <c r="B16" s="52">
        <v>3441</v>
      </c>
      <c r="C16" s="52">
        <v>3264</v>
      </c>
      <c r="D16" s="52"/>
      <c r="E16" s="52">
        <f t="shared" si="0"/>
        <v>177</v>
      </c>
      <c r="F16" s="53">
        <f t="shared" si="1"/>
        <v>5.422794117647059</v>
      </c>
      <c r="G16" s="54">
        <v>3522</v>
      </c>
    </row>
    <row r="17" spans="1:7" s="144" customFormat="1" ht="15" customHeight="1">
      <c r="A17" s="51" t="s">
        <v>88</v>
      </c>
      <c r="B17" s="52">
        <v>34773</v>
      </c>
      <c r="C17" s="52">
        <v>32144</v>
      </c>
      <c r="D17" s="52"/>
      <c r="E17" s="52">
        <f t="shared" si="0"/>
        <v>2629</v>
      </c>
      <c r="F17" s="53">
        <f t="shared" si="1"/>
        <v>8.178820308611249</v>
      </c>
      <c r="G17" s="54">
        <v>30730</v>
      </c>
    </row>
    <row r="18" spans="1:7" s="144" customFormat="1" ht="15" customHeight="1">
      <c r="A18" s="51" t="s">
        <v>89</v>
      </c>
      <c r="B18" s="52">
        <v>4164</v>
      </c>
      <c r="C18" s="52">
        <v>3813</v>
      </c>
      <c r="D18" s="52"/>
      <c r="E18" s="52">
        <f t="shared" si="0"/>
        <v>351</v>
      </c>
      <c r="F18" s="53">
        <f t="shared" si="1"/>
        <v>9.205350118017309</v>
      </c>
      <c r="G18" s="54">
        <v>3623</v>
      </c>
    </row>
    <row r="19" spans="2:7" s="144" customFormat="1" ht="15" customHeight="1" hidden="1">
      <c r="B19" s="52"/>
      <c r="C19" s="52"/>
      <c r="D19" s="52"/>
      <c r="E19" s="52"/>
      <c r="F19" s="145"/>
      <c r="G19" s="54"/>
    </row>
    <row r="20" spans="1:7" s="144" customFormat="1" ht="15" customHeight="1">
      <c r="A20" s="146" t="s">
        <v>90</v>
      </c>
      <c r="B20" s="52">
        <v>1547</v>
      </c>
      <c r="C20" s="52">
        <v>5699</v>
      </c>
      <c r="D20" s="52"/>
      <c r="E20" s="52">
        <f>IF(AND(B20&lt;=0,C20&lt;=0),ABS(B20)-ABS(C20),B20-C20)</f>
        <v>-4152</v>
      </c>
      <c r="F20" s="53">
        <f>IF(C20=0,0,IF(ABS(E20)*100/ABS(C20)&gt;99.9," ",IF(ABS(E20)*100/ABS(C20)&lt;0.05,0,IF(E20&gt;=0,ABS(E20)*100/ABS(C20),((B20-C20)*100)/C20))))</f>
        <v>-72.85488682224951</v>
      </c>
      <c r="G20" s="54">
        <v>5699</v>
      </c>
    </row>
    <row r="21" spans="1:7" s="144" customFormat="1" ht="15" customHeight="1">
      <c r="A21" s="51" t="s">
        <v>91</v>
      </c>
      <c r="B21" s="52">
        <v>22464</v>
      </c>
      <c r="C21" s="52">
        <v>17666</v>
      </c>
      <c r="D21" s="52"/>
      <c r="E21" s="52">
        <f>IF(AND(B21&lt;=0,C21&lt;=0),ABS(B21)-ABS(C21),B21-C21)</f>
        <v>4798</v>
      </c>
      <c r="F21" s="53">
        <f>IF(C21=0,0,IF(ABS(E21)*100/ABS(C21)&gt;99.9," ",IF(ABS(E21)*100/ABS(C21)&lt;0.05,0,IF(E21&gt;=0,ABS(E21)*100/ABS(C21),((B21-C21)*100)/C21))))</f>
        <v>27.159515453413338</v>
      </c>
      <c r="G21" s="54">
        <v>16897</v>
      </c>
    </row>
    <row r="22" spans="1:7" s="144" customFormat="1" ht="15" customHeight="1" hidden="1">
      <c r="A22" s="146"/>
      <c r="B22" s="52">
        <v>0</v>
      </c>
      <c r="C22" s="52">
        <v>0</v>
      </c>
      <c r="D22" s="52"/>
      <c r="E22" s="52">
        <f>IF(AND(B22&lt;=0,C22&lt;=0),ABS(B22)-ABS(C22),B22-C22)</f>
        <v>0</v>
      </c>
      <c r="F22" s="53">
        <f>IF(C22=0,0,IF(ABS(E22)*100/ABS(C22)&gt;99.9," ",IF(ABS(E22)*100/ABS(C22)&lt;0.05,0,IF(E22&gt;=0,ABS(E22)*100/ABS(C22),((B22-C22)*100)/C22))))</f>
        <v>0</v>
      </c>
      <c r="G22" s="54">
        <v>0</v>
      </c>
    </row>
    <row r="23" spans="1:7" s="144" customFormat="1" ht="4.5" customHeight="1">
      <c r="A23" s="51"/>
      <c r="B23" s="147"/>
      <c r="C23" s="148"/>
      <c r="D23" s="148"/>
      <c r="E23" s="147"/>
      <c r="F23" s="145"/>
      <c r="G23" s="147"/>
    </row>
    <row r="24" spans="1:7" s="137" customFormat="1" ht="18" customHeight="1">
      <c r="A24" s="67" t="s">
        <v>92</v>
      </c>
      <c r="B24" s="69">
        <f>SUM(B10:B23)</f>
        <v>633848</v>
      </c>
      <c r="C24" s="69">
        <f>SUM(C10:C23)</f>
        <v>605344</v>
      </c>
      <c r="D24" s="69"/>
      <c r="E24" s="69">
        <f>IF(AND(B24&lt;=0,C24&lt;=0),ABS(B24)-ABS(C24),B24-C24)</f>
        <v>28504</v>
      </c>
      <c r="F24" s="149">
        <f>IF(C24=0,0,IF(ABS(E24)*100/ABS(C24)&gt;99.9," ",IF(ABS(E24)*100/ABS(C24)&lt;0.05,0,IF(E24&gt;=0,ABS(E24)*100/ABS(C24),((B24-C24)*100)/C24))))</f>
        <v>4.708727599513665</v>
      </c>
      <c r="G24" s="150">
        <f>SUM(G10:G23)</f>
        <v>572902</v>
      </c>
    </row>
    <row r="25" spans="1:7" s="144" customFormat="1" ht="19.5" customHeight="1">
      <c r="A25" s="57"/>
      <c r="B25" s="151"/>
      <c r="C25" s="152"/>
      <c r="D25" s="152"/>
      <c r="E25" s="152"/>
      <c r="F25" s="153"/>
      <c r="G25" s="154"/>
    </row>
    <row r="26" spans="1:7" s="144" customFormat="1" ht="12" customHeight="1">
      <c r="A26" s="208" t="s">
        <v>93</v>
      </c>
      <c r="B26" s="135" t="str">
        <f>+B8</f>
        <v>30.09.2008</v>
      </c>
      <c r="C26" s="135" t="str">
        <f>+C8</f>
        <v>31.12.2007</v>
      </c>
      <c r="D26" s="135"/>
      <c r="E26" s="216" t="s">
        <v>31</v>
      </c>
      <c r="F26" s="217"/>
      <c r="G26" s="135" t="s">
        <v>81</v>
      </c>
    </row>
    <row r="27" spans="1:7" s="144" customFormat="1" ht="12" customHeight="1">
      <c r="A27" s="218"/>
      <c r="B27" s="138"/>
      <c r="C27" s="155" t="s">
        <v>32</v>
      </c>
      <c r="D27" s="156"/>
      <c r="E27" s="141" t="s">
        <v>33</v>
      </c>
      <c r="F27" s="142" t="s">
        <v>34</v>
      </c>
      <c r="G27" s="155"/>
    </row>
    <row r="28" spans="1:7" s="144" customFormat="1" ht="15" customHeight="1">
      <c r="A28" s="51" t="s">
        <v>94</v>
      </c>
      <c r="B28" s="52">
        <v>64135</v>
      </c>
      <c r="C28" s="52">
        <v>73480</v>
      </c>
      <c r="D28" s="52"/>
      <c r="E28" s="52">
        <f aca="true" t="shared" si="2" ref="E28:E38">IF(AND(B28&lt;=0,C28&lt;=0),ABS(B28)-ABS(C28),B28-C28)</f>
        <v>-9345</v>
      </c>
      <c r="F28" s="53">
        <f aca="true" t="shared" si="3" ref="F28:F38">IF(C28=0,0,IF(ABS(E28)*100/ABS(C28)&gt;99.9," ",IF(ABS(E28)*100/ABS(C28)&lt;0.05,0,IF(E28&gt;=0,ABS(E28)*100/ABS(C28),((B28-C28)*100)/C28))))</f>
        <v>-12.717746325530756</v>
      </c>
      <c r="G28" s="54">
        <v>67683</v>
      </c>
    </row>
    <row r="29" spans="1:7" s="144" customFormat="1" ht="15" customHeight="1">
      <c r="A29" s="51" t="s">
        <v>95</v>
      </c>
      <c r="B29" s="52">
        <v>407609</v>
      </c>
      <c r="C29" s="52">
        <v>365379</v>
      </c>
      <c r="D29" s="54"/>
      <c r="E29" s="54">
        <f t="shared" si="2"/>
        <v>42230</v>
      </c>
      <c r="F29" s="53">
        <f t="shared" si="3"/>
        <v>11.557861836613489</v>
      </c>
      <c r="G29" s="54">
        <v>345084</v>
      </c>
    </row>
    <row r="30" spans="1:7" s="158" customFormat="1" ht="15" customHeight="1">
      <c r="A30" s="157" t="s">
        <v>96</v>
      </c>
      <c r="B30" s="52">
        <v>27946</v>
      </c>
      <c r="C30" s="52">
        <v>24664</v>
      </c>
      <c r="D30" s="54"/>
      <c r="E30" s="54">
        <f t="shared" si="2"/>
        <v>3282</v>
      </c>
      <c r="F30" s="53">
        <f t="shared" si="3"/>
        <v>13.306843983133312</v>
      </c>
      <c r="G30" s="54">
        <v>24599</v>
      </c>
    </row>
    <row r="31" spans="1:7" s="158" customFormat="1" ht="15" customHeight="1">
      <c r="A31" s="157" t="s">
        <v>97</v>
      </c>
      <c r="B31" s="52">
        <v>25837</v>
      </c>
      <c r="C31" s="52">
        <v>28157</v>
      </c>
      <c r="D31" s="54"/>
      <c r="E31" s="54">
        <f t="shared" si="2"/>
        <v>-2320</v>
      </c>
      <c r="F31" s="53">
        <f t="shared" si="3"/>
        <v>-8.239514152786164</v>
      </c>
      <c r="G31" s="54">
        <v>27268</v>
      </c>
    </row>
    <row r="32" spans="1:7" s="144" customFormat="1" ht="15" customHeight="1">
      <c r="A32" s="51" t="s">
        <v>98</v>
      </c>
      <c r="B32" s="52">
        <v>3709</v>
      </c>
      <c r="C32" s="52">
        <v>3870</v>
      </c>
      <c r="D32" s="52"/>
      <c r="E32" s="52">
        <f t="shared" si="2"/>
        <v>-161</v>
      </c>
      <c r="F32" s="53">
        <f t="shared" si="3"/>
        <v>-4.160206718346253</v>
      </c>
      <c r="G32" s="54">
        <v>3789</v>
      </c>
    </row>
    <row r="33" spans="1:7" s="144" customFormat="1" ht="15" customHeight="1">
      <c r="A33" s="146" t="s">
        <v>99</v>
      </c>
      <c r="B33" s="52">
        <v>1432</v>
      </c>
      <c r="C33" s="52">
        <v>4756</v>
      </c>
      <c r="D33" s="52"/>
      <c r="E33" s="52">
        <f t="shared" si="2"/>
        <v>-3324</v>
      </c>
      <c r="F33" s="53">
        <f t="shared" si="3"/>
        <v>-69.89066442388562</v>
      </c>
      <c r="G33" s="54">
        <v>4756</v>
      </c>
    </row>
    <row r="34" spans="1:7" s="144" customFormat="1" ht="15" customHeight="1">
      <c r="A34" s="51" t="s">
        <v>100</v>
      </c>
      <c r="B34" s="52">
        <v>24079</v>
      </c>
      <c r="C34" s="52">
        <v>21414</v>
      </c>
      <c r="D34" s="52"/>
      <c r="E34" s="52">
        <f t="shared" si="2"/>
        <v>2665</v>
      </c>
      <c r="F34" s="53">
        <f t="shared" si="3"/>
        <v>12.445129354627813</v>
      </c>
      <c r="G34" s="54">
        <v>20144</v>
      </c>
    </row>
    <row r="35" spans="1:7" s="144" customFormat="1" ht="15" customHeight="1">
      <c r="A35" s="51" t="s">
        <v>101</v>
      </c>
      <c r="B35" s="52">
        <v>21151</v>
      </c>
      <c r="C35" s="52">
        <v>23464</v>
      </c>
      <c r="D35" s="52"/>
      <c r="E35" s="52">
        <f t="shared" si="2"/>
        <v>-2313</v>
      </c>
      <c r="F35" s="53">
        <f t="shared" si="3"/>
        <v>-9.857654278895328</v>
      </c>
      <c r="G35" s="54">
        <v>21563</v>
      </c>
    </row>
    <row r="36" spans="1:7" s="144" customFormat="1" ht="15" customHeight="1">
      <c r="A36" s="51" t="s">
        <v>102</v>
      </c>
      <c r="B36" s="52">
        <v>6078</v>
      </c>
      <c r="C36" s="52">
        <v>6106</v>
      </c>
      <c r="D36" s="52"/>
      <c r="E36" s="52">
        <f t="shared" si="2"/>
        <v>-28</v>
      </c>
      <c r="F36" s="53">
        <f t="shared" si="3"/>
        <v>-0.45856534556174255</v>
      </c>
      <c r="G36" s="54">
        <v>5667</v>
      </c>
    </row>
    <row r="37" spans="1:7" s="144" customFormat="1" ht="15" customHeight="1">
      <c r="A37" s="51" t="s">
        <v>103</v>
      </c>
      <c r="B37" s="52">
        <v>6647</v>
      </c>
      <c r="C37" s="52">
        <v>6647</v>
      </c>
      <c r="D37" s="52"/>
      <c r="E37" s="52">
        <f t="shared" si="2"/>
        <v>0</v>
      </c>
      <c r="F37" s="53">
        <f t="shared" si="3"/>
        <v>0</v>
      </c>
      <c r="G37" s="54">
        <v>6647</v>
      </c>
    </row>
    <row r="38" spans="1:7" s="144" customFormat="1" ht="15" customHeight="1">
      <c r="A38" s="51" t="s">
        <v>104</v>
      </c>
      <c r="B38" s="52">
        <v>41098</v>
      </c>
      <c r="C38" s="52">
        <v>36962.15621</v>
      </c>
      <c r="D38" s="52"/>
      <c r="E38" s="52">
        <f t="shared" si="2"/>
        <v>4135.843789999999</v>
      </c>
      <c r="F38" s="53">
        <f t="shared" si="3"/>
        <v>11.189400765751481</v>
      </c>
      <c r="G38" s="54">
        <v>36962</v>
      </c>
    </row>
    <row r="39" spans="1:7" s="144" customFormat="1" ht="9.75" customHeight="1" hidden="1">
      <c r="A39" s="51"/>
      <c r="B39" s="52">
        <v>0</v>
      </c>
      <c r="C39" s="52">
        <v>0</v>
      </c>
      <c r="D39" s="52"/>
      <c r="E39" s="52"/>
      <c r="F39" s="53"/>
      <c r="G39" s="54"/>
    </row>
    <row r="40" spans="1:7" s="144" customFormat="1" ht="15" customHeight="1">
      <c r="A40" s="51" t="s">
        <v>105</v>
      </c>
      <c r="B40" s="52">
        <v>-714</v>
      </c>
      <c r="C40" s="52">
        <v>699</v>
      </c>
      <c r="D40" s="52"/>
      <c r="E40" s="52">
        <f>IF(AND(B40&lt;=0,C40&lt;=0),ABS(B40)-ABS(C40),B40-C40)</f>
        <v>-1413</v>
      </c>
      <c r="F40" s="53" t="str">
        <f>IF(C40=0,0,IF(ABS(E40)*100/ABS(C40)&gt;99.9," ",IF(ABS(E40)*100/ABS(C40)&lt;0.05,0,IF(E40&gt;=0,ABS(E40)*100/ABS(C40),((B40-C40)*100)/C40))))</f>
        <v> </v>
      </c>
      <c r="G40" s="54">
        <v>699</v>
      </c>
    </row>
    <row r="41" spans="1:7" s="144" customFormat="1" ht="15" customHeight="1">
      <c r="A41" s="51" t="s">
        <v>106</v>
      </c>
      <c r="B41" s="52">
        <v>1063</v>
      </c>
      <c r="C41" s="52">
        <v>2495.84379</v>
      </c>
      <c r="D41" s="52"/>
      <c r="E41" s="52">
        <f>IF(AND(B41&lt;=0,C41&lt;=0),ABS(B41)-ABS(C41),B41-C41)</f>
        <v>-1432.84379</v>
      </c>
      <c r="F41" s="53">
        <f>IF(C41=0,0,IF(ABS(E41)*100/ABS(C41)&gt;99.9," ",IF(ABS(E41)*100/ABS(C41)&lt;0.05,0,IF(E41&gt;=0,ABS(E41)*100/ABS(C41),((B41-C41)*100)/C41))))</f>
        <v>-57.409193465589446</v>
      </c>
      <c r="G41" s="54">
        <v>791</v>
      </c>
    </row>
    <row r="42" spans="1:7" s="144" customFormat="1" ht="15" customHeight="1">
      <c r="A42" s="51" t="s">
        <v>107</v>
      </c>
      <c r="B42" s="52">
        <v>3778</v>
      </c>
      <c r="C42" s="52">
        <v>7250</v>
      </c>
      <c r="D42" s="52"/>
      <c r="E42" s="52">
        <f>IF(AND(B42&lt;=0,C42&lt;=0),ABS(B42)-ABS(C42),B42-C42)</f>
        <v>-3472</v>
      </c>
      <c r="F42" s="53">
        <f>IF(C42=0,0,IF(ABS(E42)*100/ABS(C42)&gt;99.9," ",IF(ABS(E42)*100/ABS(C42)&lt;0.05,0,IF(E42&gt;=0,ABS(E42)*100/ABS(C42),((B42-C42)*100)/C42))))</f>
        <v>-47.889655172413796</v>
      </c>
      <c r="G42" s="54">
        <v>7250</v>
      </c>
    </row>
    <row r="43" spans="1:7" s="144" customFormat="1" ht="4.5" customHeight="1">
      <c r="A43" s="51"/>
      <c r="B43" s="147"/>
      <c r="C43" s="148"/>
      <c r="D43" s="148"/>
      <c r="E43" s="147"/>
      <c r="F43" s="145"/>
      <c r="G43" s="147"/>
    </row>
    <row r="44" spans="1:7" s="137" customFormat="1" ht="18" customHeight="1">
      <c r="A44" s="67" t="s">
        <v>108</v>
      </c>
      <c r="B44" s="69">
        <f>SUM(B28:B42)</f>
        <v>633848</v>
      </c>
      <c r="C44" s="69">
        <f>SUM(C28:C42)</f>
        <v>605344</v>
      </c>
      <c r="D44" s="69"/>
      <c r="E44" s="69">
        <f>IF(AND(B44&lt;=0,C44&lt;=0),ABS(B44)-ABS(C44),B44-C44)</f>
        <v>28504</v>
      </c>
      <c r="F44" s="149">
        <f>IF(C44=0,0,IF(ABS(E44)*100/ABS(C44)&gt;99.9," ",IF(ABS(E44)*100/ABS(C44)&lt;0.05,0,IF(E44&gt;=0,ABS(E44)*100/ABS(C44),((B44-C44)*100)/C44))))</f>
        <v>4.708727599513665</v>
      </c>
      <c r="G44" s="150">
        <f>SUM(G28:G42)</f>
        <v>572902</v>
      </c>
    </row>
    <row r="45" spans="1:6" s="159" customFormat="1" ht="24.75" customHeight="1">
      <c r="A45" s="215" t="s">
        <v>62</v>
      </c>
      <c r="B45" s="215"/>
      <c r="C45" s="215"/>
      <c r="D45" s="215"/>
      <c r="E45" s="215"/>
      <c r="F45" s="215"/>
    </row>
    <row r="46" spans="1:7" s="123" customFormat="1" ht="17.25" customHeight="1" hidden="1">
      <c r="A46" s="160"/>
      <c r="B46" s="160"/>
      <c r="C46" s="160"/>
      <c r="D46" s="160"/>
      <c r="E46" s="160"/>
      <c r="F46" s="160"/>
      <c r="G46" s="160"/>
    </row>
    <row r="47" spans="1:7" s="161" customFormat="1" ht="2.25" customHeight="1">
      <c r="A47" s="159"/>
      <c r="B47" s="159"/>
      <c r="C47" s="159"/>
      <c r="D47" s="159"/>
      <c r="E47" s="159"/>
      <c r="F47" s="159"/>
      <c r="G47" s="159"/>
    </row>
    <row r="48" spans="1:7" s="119" customFormat="1" ht="15.75" customHeight="1">
      <c r="A48" s="162"/>
      <c r="B48" s="162"/>
      <c r="C48" s="162"/>
      <c r="D48" s="162"/>
      <c r="E48" s="162"/>
      <c r="F48" s="162"/>
      <c r="G48" s="163"/>
    </row>
  </sheetData>
  <mergeCells count="6">
    <mergeCell ref="A45:F45"/>
    <mergeCell ref="A2:E2"/>
    <mergeCell ref="E8:F8"/>
    <mergeCell ref="A8:A9"/>
    <mergeCell ref="A26:A27"/>
    <mergeCell ref="E26:F26"/>
  </mergeCells>
  <printOptions/>
  <pageMargins left="0.75" right="0.75" top="1" bottom="1" header="0.5" footer="0.5"/>
  <pageSetup horizontalDpi="600" verticalDpi="600" orientation="portrait" paperSize="9" scale="85" r:id="rId2"/>
  <ignoredErrors>
    <ignoredError sqref="E44:F44 E24:F26 B44:C44 E10:F23 E27:F43 B24:C2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0"/>
  <dimension ref="A2:J48"/>
  <sheetViews>
    <sheetView showGridLines="0" zoomScale="120" zoomScaleNormal="120" workbookViewId="0" topLeftCell="A1">
      <selection activeCell="A3" sqref="A3"/>
    </sheetView>
  </sheetViews>
  <sheetFormatPr defaultColWidth="9.140625" defaultRowHeight="12.75"/>
  <cols>
    <col min="1" max="1" width="33.7109375" style="120" customWidth="1"/>
    <col min="2" max="2" width="7.8515625" style="120" hidden="1" customWidth="1"/>
    <col min="3" max="3" width="8.7109375" style="120" customWidth="1"/>
    <col min="4" max="5" width="7.8515625" style="120" customWidth="1"/>
    <col min="6" max="9" width="7.7109375" style="120" customWidth="1"/>
    <col min="10" max="10" width="2.421875" style="120" customWidth="1"/>
    <col min="11" max="16384" width="9.140625" style="120" customWidth="1"/>
  </cols>
  <sheetData>
    <row r="2" spans="1:10" ht="24" customHeight="1">
      <c r="A2" s="220" t="s">
        <v>0</v>
      </c>
      <c r="B2" s="220"/>
      <c r="C2" s="220"/>
      <c r="D2" s="220"/>
      <c r="E2" s="87"/>
      <c r="F2" s="87"/>
      <c r="G2" s="87"/>
      <c r="H2" s="87"/>
      <c r="I2" s="165"/>
      <c r="J2" s="165"/>
    </row>
    <row r="3" spans="1:10" ht="12.75" customHeight="1">
      <c r="A3" s="188"/>
      <c r="B3" s="188"/>
      <c r="C3" s="188"/>
      <c r="D3" s="188"/>
      <c r="E3" s="87"/>
      <c r="F3" s="87"/>
      <c r="G3" s="87"/>
      <c r="H3" s="87"/>
      <c r="I3" s="165"/>
      <c r="J3" s="165"/>
    </row>
    <row r="4" spans="1:10" ht="19.5" customHeight="1">
      <c r="A4" s="192" t="s">
        <v>124</v>
      </c>
      <c r="B4" s="196"/>
      <c r="C4" s="196"/>
      <c r="D4" s="198"/>
      <c r="E4" s="166"/>
      <c r="I4" s="167" t="s">
        <v>14</v>
      </c>
      <c r="J4" s="168"/>
    </row>
    <row r="5" spans="1:10" ht="12.75" customHeight="1">
      <c r="A5" s="169"/>
      <c r="I5" s="40"/>
      <c r="J5" s="40"/>
    </row>
    <row r="6" spans="1:10" s="128" customFormat="1" ht="9.75" customHeight="1">
      <c r="A6" s="37"/>
      <c r="B6" s="170"/>
      <c r="C6" s="170"/>
      <c r="D6" s="170"/>
      <c r="E6" s="95"/>
      <c r="F6" s="171"/>
      <c r="G6" s="171"/>
      <c r="H6" s="171"/>
      <c r="I6" s="40" t="s">
        <v>29</v>
      </c>
      <c r="J6" s="168"/>
    </row>
    <row r="7" spans="1:10" s="172" customFormat="1" ht="15" customHeight="1">
      <c r="A7" s="208" t="s">
        <v>80</v>
      </c>
      <c r="B7" s="201" t="s">
        <v>110</v>
      </c>
      <c r="C7" s="201"/>
      <c r="D7" s="201"/>
      <c r="E7" s="201"/>
      <c r="F7" s="97" t="s">
        <v>119</v>
      </c>
      <c r="G7" s="98"/>
      <c r="H7" s="98"/>
      <c r="I7" s="98"/>
      <c r="J7" s="168"/>
    </row>
    <row r="8" spans="1:10" s="173" customFormat="1" ht="22.5" customHeight="1">
      <c r="A8" s="202"/>
      <c r="B8" s="100" t="s">
        <v>111</v>
      </c>
      <c r="C8" s="100" t="s">
        <v>112</v>
      </c>
      <c r="D8" s="100" t="s">
        <v>113</v>
      </c>
      <c r="E8" s="100" t="s">
        <v>114</v>
      </c>
      <c r="F8" s="100" t="s">
        <v>111</v>
      </c>
      <c r="G8" s="100" t="s">
        <v>112</v>
      </c>
      <c r="H8" s="100" t="s">
        <v>113</v>
      </c>
      <c r="I8" s="100" t="s">
        <v>114</v>
      </c>
      <c r="J8" s="168"/>
    </row>
    <row r="9" spans="1:10" s="133" customFormat="1" ht="13.5" customHeight="1">
      <c r="A9" s="83" t="s">
        <v>115</v>
      </c>
      <c r="B9" s="174"/>
      <c r="C9" s="174">
        <v>49564</v>
      </c>
      <c r="D9" s="174">
        <v>54857</v>
      </c>
      <c r="E9" s="174">
        <v>53277</v>
      </c>
      <c r="F9" s="174">
        <v>52927</v>
      </c>
      <c r="G9" s="174">
        <v>63427</v>
      </c>
      <c r="H9" s="174">
        <v>81911</v>
      </c>
      <c r="I9" s="174">
        <v>78194</v>
      </c>
      <c r="J9" s="104"/>
    </row>
    <row r="10" spans="1:10" s="133" customFormat="1" ht="13.5" customHeight="1">
      <c r="A10" s="83" t="s">
        <v>83</v>
      </c>
      <c r="B10" s="174"/>
      <c r="C10" s="174">
        <v>20479</v>
      </c>
      <c r="D10" s="174">
        <v>20915</v>
      </c>
      <c r="E10" s="174">
        <v>20499</v>
      </c>
      <c r="F10" s="174">
        <v>21699</v>
      </c>
      <c r="G10" s="174">
        <v>22162</v>
      </c>
      <c r="H10" s="174">
        <v>22837</v>
      </c>
      <c r="I10" s="174">
        <v>22796</v>
      </c>
      <c r="J10" s="104"/>
    </row>
    <row r="11" spans="1:10" s="133" customFormat="1" ht="13.5" customHeight="1">
      <c r="A11" s="83" t="s">
        <v>84</v>
      </c>
      <c r="B11" s="174"/>
      <c r="C11" s="174">
        <v>30687</v>
      </c>
      <c r="D11" s="174">
        <v>36906</v>
      </c>
      <c r="E11" s="174">
        <v>38763</v>
      </c>
      <c r="F11" s="174">
        <v>40224</v>
      </c>
      <c r="G11" s="174">
        <v>43441</v>
      </c>
      <c r="H11" s="174">
        <v>45019</v>
      </c>
      <c r="I11" s="174">
        <v>45512</v>
      </c>
      <c r="J11" s="104"/>
    </row>
    <row r="12" spans="1:10" s="133" customFormat="1" ht="13.5" customHeight="1">
      <c r="A12" s="83" t="s">
        <v>85</v>
      </c>
      <c r="B12" s="174"/>
      <c r="C12" s="174">
        <v>5763</v>
      </c>
      <c r="D12" s="174">
        <v>5976</v>
      </c>
      <c r="E12" s="174">
        <v>5709</v>
      </c>
      <c r="F12" s="174">
        <v>5923</v>
      </c>
      <c r="G12" s="174">
        <v>5847</v>
      </c>
      <c r="H12" s="174">
        <v>5973</v>
      </c>
      <c r="I12" s="174">
        <v>5899</v>
      </c>
      <c r="J12" s="104"/>
    </row>
    <row r="13" spans="1:10" s="133" customFormat="1" ht="13.5" customHeight="1">
      <c r="A13" s="83" t="s">
        <v>86</v>
      </c>
      <c r="B13" s="174"/>
      <c r="C13" s="174">
        <v>75171</v>
      </c>
      <c r="D13" s="174">
        <v>71092</v>
      </c>
      <c r="E13" s="174">
        <v>69892</v>
      </c>
      <c r="F13" s="174">
        <v>66813</v>
      </c>
      <c r="G13" s="174">
        <v>68254</v>
      </c>
      <c r="H13" s="174">
        <v>67323</v>
      </c>
      <c r="I13" s="174">
        <v>67589</v>
      </c>
      <c r="J13" s="104"/>
    </row>
    <row r="14" spans="1:10" s="133" customFormat="1" ht="13.5" customHeight="1">
      <c r="A14" s="83" t="s">
        <v>12</v>
      </c>
      <c r="B14" s="174"/>
      <c r="C14" s="174">
        <v>385795</v>
      </c>
      <c r="D14" s="174">
        <v>373100</v>
      </c>
      <c r="E14" s="174">
        <v>361428</v>
      </c>
      <c r="F14" s="174">
        <v>355172</v>
      </c>
      <c r="G14" s="174">
        <v>345308</v>
      </c>
      <c r="H14" s="174">
        <v>349033</v>
      </c>
      <c r="I14" s="174">
        <v>345864</v>
      </c>
      <c r="J14" s="104"/>
    </row>
    <row r="15" spans="1:10" s="133" customFormat="1" ht="13.5" customHeight="1">
      <c r="A15" s="83" t="s">
        <v>87</v>
      </c>
      <c r="B15" s="174"/>
      <c r="C15" s="174">
        <v>3441</v>
      </c>
      <c r="D15" s="174">
        <v>3326</v>
      </c>
      <c r="E15" s="174">
        <v>3371</v>
      </c>
      <c r="F15" s="174">
        <v>3264</v>
      </c>
      <c r="G15" s="174">
        <v>2880</v>
      </c>
      <c r="H15" s="174">
        <v>2832</v>
      </c>
      <c r="I15" s="174">
        <v>2802</v>
      </c>
      <c r="J15" s="104"/>
    </row>
    <row r="16" spans="1:10" s="133" customFormat="1" ht="13.5" customHeight="1">
      <c r="A16" s="83" t="s">
        <v>88</v>
      </c>
      <c r="B16" s="174"/>
      <c r="C16" s="174">
        <v>34773</v>
      </c>
      <c r="D16" s="174">
        <v>34680</v>
      </c>
      <c r="E16" s="174">
        <v>32948</v>
      </c>
      <c r="F16" s="174">
        <v>32144</v>
      </c>
      <c r="G16" s="174">
        <v>32185</v>
      </c>
      <c r="H16" s="174">
        <v>32622</v>
      </c>
      <c r="I16" s="174">
        <v>33205</v>
      </c>
      <c r="J16" s="104"/>
    </row>
    <row r="17" spans="1:10" s="175" customFormat="1" ht="13.5" customHeight="1">
      <c r="A17" s="83" t="s">
        <v>89</v>
      </c>
      <c r="B17" s="174"/>
      <c r="C17" s="174">
        <v>4164</v>
      </c>
      <c r="D17" s="174">
        <v>4162</v>
      </c>
      <c r="E17" s="174">
        <v>3770</v>
      </c>
      <c r="F17" s="174">
        <v>3813</v>
      </c>
      <c r="G17" s="174">
        <v>4969</v>
      </c>
      <c r="H17" s="174">
        <v>4484</v>
      </c>
      <c r="I17" s="174">
        <v>4910</v>
      </c>
      <c r="J17" s="109"/>
    </row>
    <row r="18" spans="2:10" s="175" customFormat="1" ht="3.75" customHeight="1" hidden="1">
      <c r="B18" s="174"/>
      <c r="C18" s="174"/>
      <c r="D18" s="174"/>
      <c r="E18" s="174"/>
      <c r="F18" s="174"/>
      <c r="G18" s="174"/>
      <c r="H18" s="174"/>
      <c r="I18" s="174"/>
      <c r="J18" s="109"/>
    </row>
    <row r="19" spans="1:10" s="133" customFormat="1" ht="21.75" customHeight="1">
      <c r="A19" s="118" t="s">
        <v>90</v>
      </c>
      <c r="B19" s="174"/>
      <c r="C19" s="174">
        <v>1547</v>
      </c>
      <c r="D19" s="174">
        <v>1826</v>
      </c>
      <c r="E19" s="174">
        <v>1887</v>
      </c>
      <c r="F19" s="174">
        <v>5699</v>
      </c>
      <c r="G19" s="174">
        <v>8908</v>
      </c>
      <c r="H19" s="174">
        <v>14418</v>
      </c>
      <c r="I19" s="174">
        <v>14678</v>
      </c>
      <c r="J19" s="104"/>
    </row>
    <row r="20" spans="1:10" s="133" customFormat="1" ht="13.5" customHeight="1">
      <c r="A20" s="83" t="s">
        <v>91</v>
      </c>
      <c r="B20" s="174"/>
      <c r="C20" s="174">
        <v>22464</v>
      </c>
      <c r="D20" s="174">
        <v>20861</v>
      </c>
      <c r="E20" s="174">
        <v>17234</v>
      </c>
      <c r="F20" s="174">
        <v>17666</v>
      </c>
      <c r="G20" s="174">
        <v>16223</v>
      </c>
      <c r="H20" s="174">
        <v>13772</v>
      </c>
      <c r="I20" s="174">
        <v>14406</v>
      </c>
      <c r="J20" s="104"/>
    </row>
    <row r="21" spans="1:10" s="133" customFormat="1" ht="12" customHeight="1" hidden="1">
      <c r="A21" s="83" t="s">
        <v>116</v>
      </c>
      <c r="B21" s="174"/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04"/>
    </row>
    <row r="22" spans="1:10" s="133" customFormat="1" ht="4.5" customHeight="1">
      <c r="A22" s="106"/>
      <c r="B22" s="103"/>
      <c r="C22" s="103"/>
      <c r="D22" s="103"/>
      <c r="E22" s="174"/>
      <c r="F22" s="174"/>
      <c r="G22" s="174"/>
      <c r="H22" s="174"/>
      <c r="I22" s="174"/>
      <c r="J22" s="114"/>
    </row>
    <row r="23" spans="1:10" s="137" customFormat="1" ht="15" customHeight="1">
      <c r="A23" s="67" t="s">
        <v>92</v>
      </c>
      <c r="B23" s="176"/>
      <c r="C23" s="176">
        <f aca="true" t="shared" si="0" ref="C23:I23">SUM(C9:C22)</f>
        <v>633848</v>
      </c>
      <c r="D23" s="176">
        <f t="shared" si="0"/>
        <v>627701</v>
      </c>
      <c r="E23" s="176">
        <f t="shared" si="0"/>
        <v>608778</v>
      </c>
      <c r="F23" s="176">
        <f t="shared" si="0"/>
        <v>605344</v>
      </c>
      <c r="G23" s="176">
        <f t="shared" si="0"/>
        <v>613604</v>
      </c>
      <c r="H23" s="176">
        <f t="shared" si="0"/>
        <v>640224</v>
      </c>
      <c r="I23" s="176">
        <f t="shared" si="0"/>
        <v>635855</v>
      </c>
      <c r="J23" s="177"/>
    </row>
    <row r="24" spans="1:10" s="179" customFormat="1" ht="15" customHeight="1">
      <c r="A24" s="76"/>
      <c r="B24" s="71"/>
      <c r="C24" s="71"/>
      <c r="D24" s="71"/>
      <c r="E24" s="71"/>
      <c r="F24" s="71"/>
      <c r="G24" s="71"/>
      <c r="H24" s="71"/>
      <c r="I24" s="71"/>
      <c r="J24" s="178"/>
    </row>
    <row r="25" spans="1:10" s="172" customFormat="1" ht="15" customHeight="1">
      <c r="A25" s="208" t="s">
        <v>93</v>
      </c>
      <c r="B25" s="201" t="s">
        <v>110</v>
      </c>
      <c r="C25" s="201"/>
      <c r="D25" s="201"/>
      <c r="E25" s="201"/>
      <c r="F25" s="97" t="s">
        <v>119</v>
      </c>
      <c r="G25" s="98"/>
      <c r="H25" s="98"/>
      <c r="I25" s="98"/>
      <c r="J25" s="168"/>
    </row>
    <row r="26" spans="1:10" s="173" customFormat="1" ht="22.5" customHeight="1">
      <c r="A26" s="202"/>
      <c r="B26" s="100" t="s">
        <v>111</v>
      </c>
      <c r="C26" s="100" t="s">
        <v>112</v>
      </c>
      <c r="D26" s="100" t="s">
        <v>113</v>
      </c>
      <c r="E26" s="100" t="s">
        <v>114</v>
      </c>
      <c r="F26" s="100" t="s">
        <v>111</v>
      </c>
      <c r="G26" s="100" t="s">
        <v>112</v>
      </c>
      <c r="H26" s="100" t="s">
        <v>113</v>
      </c>
      <c r="I26" s="100" t="s">
        <v>114</v>
      </c>
      <c r="J26" s="168"/>
    </row>
    <row r="27" spans="1:10" s="133" customFormat="1" ht="13.5" customHeight="1">
      <c r="A27" s="83" t="s">
        <v>94</v>
      </c>
      <c r="B27" s="174"/>
      <c r="C27" s="174">
        <v>64135</v>
      </c>
      <c r="D27" s="174">
        <v>62786</v>
      </c>
      <c r="E27" s="174">
        <v>71223</v>
      </c>
      <c r="F27" s="174">
        <v>73480</v>
      </c>
      <c r="G27" s="174">
        <v>79414</v>
      </c>
      <c r="H27" s="174">
        <v>96905</v>
      </c>
      <c r="I27" s="174">
        <v>87667</v>
      </c>
      <c r="J27" s="104"/>
    </row>
    <row r="28" spans="1:10" s="182" customFormat="1" ht="13.5" customHeight="1">
      <c r="A28" s="180" t="s">
        <v>95</v>
      </c>
      <c r="B28" s="174"/>
      <c r="C28" s="174">
        <v>407609</v>
      </c>
      <c r="D28" s="174">
        <v>393250</v>
      </c>
      <c r="E28" s="174">
        <v>367325</v>
      </c>
      <c r="F28" s="174">
        <v>365379</v>
      </c>
      <c r="G28" s="174">
        <v>357313</v>
      </c>
      <c r="H28" s="174">
        <v>362220</v>
      </c>
      <c r="I28" s="174">
        <v>359495</v>
      </c>
      <c r="J28" s="181"/>
    </row>
    <row r="29" spans="1:10" s="182" customFormat="1" ht="13.5" customHeight="1">
      <c r="A29" s="180" t="s">
        <v>117</v>
      </c>
      <c r="B29" s="174"/>
      <c r="C29" s="174">
        <v>27946</v>
      </c>
      <c r="D29" s="174">
        <v>29831</v>
      </c>
      <c r="E29" s="174">
        <v>29988</v>
      </c>
      <c r="F29" s="174">
        <v>24664</v>
      </c>
      <c r="G29" s="174">
        <v>27782</v>
      </c>
      <c r="H29" s="174">
        <v>28626</v>
      </c>
      <c r="I29" s="174">
        <v>28739</v>
      </c>
      <c r="J29" s="104"/>
    </row>
    <row r="30" spans="1:10" s="182" customFormat="1" ht="13.5" customHeight="1">
      <c r="A30" s="180" t="s">
        <v>97</v>
      </c>
      <c r="B30" s="174"/>
      <c r="C30" s="174">
        <v>25837</v>
      </c>
      <c r="D30" s="174">
        <v>26512</v>
      </c>
      <c r="E30" s="174">
        <v>26905</v>
      </c>
      <c r="F30" s="174">
        <v>28157</v>
      </c>
      <c r="G30" s="174">
        <v>29068</v>
      </c>
      <c r="H30" s="174">
        <v>29352</v>
      </c>
      <c r="I30" s="174">
        <v>28467</v>
      </c>
      <c r="J30" s="104"/>
    </row>
    <row r="31" spans="1:10" s="133" customFormat="1" ht="13.5" customHeight="1">
      <c r="A31" s="83" t="s">
        <v>98</v>
      </c>
      <c r="B31" s="174"/>
      <c r="C31" s="174">
        <v>3709</v>
      </c>
      <c r="D31" s="174">
        <v>3739</v>
      </c>
      <c r="E31" s="174">
        <v>4620</v>
      </c>
      <c r="F31" s="174">
        <v>3870</v>
      </c>
      <c r="G31" s="174">
        <v>5621</v>
      </c>
      <c r="H31" s="174">
        <v>5361</v>
      </c>
      <c r="I31" s="174">
        <v>6608</v>
      </c>
      <c r="J31" s="104"/>
    </row>
    <row r="32" spans="1:10" s="133" customFormat="1" ht="13.5" customHeight="1">
      <c r="A32" s="118" t="s">
        <v>118</v>
      </c>
      <c r="B32" s="174"/>
      <c r="C32" s="174">
        <v>1432</v>
      </c>
      <c r="D32" s="174">
        <v>1764</v>
      </c>
      <c r="E32" s="174">
        <v>1537</v>
      </c>
      <c r="F32" s="174">
        <v>4756</v>
      </c>
      <c r="G32" s="174">
        <v>7782</v>
      </c>
      <c r="H32" s="174">
        <v>13256</v>
      </c>
      <c r="I32" s="174">
        <v>14043</v>
      </c>
      <c r="J32" s="104"/>
    </row>
    <row r="33" spans="1:10" s="133" customFormat="1" ht="13.5" customHeight="1">
      <c r="A33" s="83" t="s">
        <v>100</v>
      </c>
      <c r="B33" s="174"/>
      <c r="C33" s="174">
        <v>24079</v>
      </c>
      <c r="D33" s="174">
        <v>29888</v>
      </c>
      <c r="E33" s="174">
        <v>27065</v>
      </c>
      <c r="F33" s="174">
        <v>21414</v>
      </c>
      <c r="G33" s="174">
        <v>19942</v>
      </c>
      <c r="H33" s="174">
        <v>18476</v>
      </c>
      <c r="I33" s="174">
        <v>25227</v>
      </c>
      <c r="J33" s="104"/>
    </row>
    <row r="34" spans="1:10" s="133" customFormat="1" ht="13.5" customHeight="1">
      <c r="A34" s="83" t="s">
        <v>101</v>
      </c>
      <c r="B34" s="174"/>
      <c r="C34" s="174">
        <v>21151</v>
      </c>
      <c r="D34" s="174">
        <v>21783</v>
      </c>
      <c r="E34" s="174">
        <v>22540</v>
      </c>
      <c r="F34" s="174">
        <v>23464</v>
      </c>
      <c r="G34" s="174">
        <v>22967</v>
      </c>
      <c r="H34" s="174">
        <v>24013</v>
      </c>
      <c r="I34" s="174">
        <v>24829</v>
      </c>
      <c r="J34" s="104"/>
    </row>
    <row r="35" spans="1:10" s="133" customFormat="1" ht="13.5" customHeight="1">
      <c r="A35" s="83" t="s">
        <v>102</v>
      </c>
      <c r="B35" s="174"/>
      <c r="C35" s="174">
        <v>6078</v>
      </c>
      <c r="D35" s="174">
        <v>6545</v>
      </c>
      <c r="E35" s="174">
        <v>6615</v>
      </c>
      <c r="F35" s="174">
        <v>6106</v>
      </c>
      <c r="G35" s="174">
        <v>6594</v>
      </c>
      <c r="H35" s="174">
        <v>6059</v>
      </c>
      <c r="I35" s="174">
        <v>6474</v>
      </c>
      <c r="J35" s="104"/>
    </row>
    <row r="36" spans="1:10" s="133" customFormat="1" ht="13.5" customHeight="1">
      <c r="A36" s="83" t="s">
        <v>103</v>
      </c>
      <c r="B36" s="174"/>
      <c r="C36" s="174">
        <v>6647</v>
      </c>
      <c r="D36" s="174">
        <v>6647</v>
      </c>
      <c r="E36" s="174">
        <v>6647</v>
      </c>
      <c r="F36" s="174">
        <v>6647</v>
      </c>
      <c r="G36" s="174">
        <v>6647</v>
      </c>
      <c r="H36" s="174">
        <v>6647</v>
      </c>
      <c r="I36" s="174">
        <v>6646</v>
      </c>
      <c r="J36" s="104"/>
    </row>
    <row r="37" spans="1:10" s="133" customFormat="1" ht="13.5" customHeight="1">
      <c r="A37" s="83" t="s">
        <v>104</v>
      </c>
      <c r="B37" s="174"/>
      <c r="C37" s="174">
        <v>41098</v>
      </c>
      <c r="D37" s="174">
        <v>41109</v>
      </c>
      <c r="E37" s="174">
        <v>41154</v>
      </c>
      <c r="F37" s="174">
        <v>36962.15621</v>
      </c>
      <c r="G37" s="174">
        <v>8453</v>
      </c>
      <c r="H37" s="174">
        <v>8424</v>
      </c>
      <c r="I37" s="174">
        <v>8392.95092</v>
      </c>
      <c r="J37" s="104"/>
    </row>
    <row r="38" spans="1:10" s="133" customFormat="1" ht="13.5" customHeight="1">
      <c r="A38" s="83" t="s">
        <v>109</v>
      </c>
      <c r="B38" s="174"/>
      <c r="C38" s="174">
        <v>0</v>
      </c>
      <c r="D38" s="174">
        <v>0</v>
      </c>
      <c r="E38" s="174">
        <v>0</v>
      </c>
      <c r="F38" s="174">
        <v>0</v>
      </c>
      <c r="G38" s="174">
        <v>31093</v>
      </c>
      <c r="H38" s="174">
        <v>31093</v>
      </c>
      <c r="I38" s="174">
        <v>31093</v>
      </c>
      <c r="J38" s="104"/>
    </row>
    <row r="39" spans="1:10" s="133" customFormat="1" ht="13.5" customHeight="1">
      <c r="A39" s="83" t="s">
        <v>105</v>
      </c>
      <c r="B39" s="174"/>
      <c r="C39" s="174">
        <v>-714</v>
      </c>
      <c r="D39" s="174">
        <v>-299</v>
      </c>
      <c r="E39" s="174">
        <v>-49</v>
      </c>
      <c r="F39" s="174">
        <v>699</v>
      </c>
      <c r="G39" s="174">
        <v>934</v>
      </c>
      <c r="H39" s="174">
        <v>1283</v>
      </c>
      <c r="I39" s="174">
        <v>1120</v>
      </c>
      <c r="J39" s="104"/>
    </row>
    <row r="40" spans="1:10" s="175" customFormat="1" ht="13.5" customHeight="1">
      <c r="A40" s="83" t="s">
        <v>106</v>
      </c>
      <c r="B40" s="174"/>
      <c r="C40" s="174">
        <v>1063</v>
      </c>
      <c r="D40" s="174">
        <v>1041</v>
      </c>
      <c r="E40" s="174">
        <v>1460</v>
      </c>
      <c r="F40" s="174">
        <v>2495.84379</v>
      </c>
      <c r="G40" s="174">
        <v>3248</v>
      </c>
      <c r="H40" s="174">
        <v>3223</v>
      </c>
      <c r="I40" s="174">
        <v>3088.04908</v>
      </c>
      <c r="J40" s="109"/>
    </row>
    <row r="41" spans="1:10" s="133" customFormat="1" ht="13.5" customHeight="1">
      <c r="A41" s="83" t="s">
        <v>107</v>
      </c>
      <c r="B41" s="174"/>
      <c r="C41" s="174">
        <v>3778</v>
      </c>
      <c r="D41" s="174">
        <v>3105</v>
      </c>
      <c r="E41" s="174">
        <v>1748</v>
      </c>
      <c r="F41" s="174">
        <v>7250</v>
      </c>
      <c r="G41" s="174">
        <v>6746</v>
      </c>
      <c r="H41" s="174">
        <v>5286</v>
      </c>
      <c r="I41" s="174">
        <v>3966</v>
      </c>
      <c r="J41" s="104"/>
    </row>
    <row r="42" spans="1:10" s="133" customFormat="1" ht="4.5" customHeight="1">
      <c r="A42" s="106"/>
      <c r="B42" s="103"/>
      <c r="C42" s="103"/>
      <c r="D42" s="103"/>
      <c r="E42" s="174"/>
      <c r="F42" s="174"/>
      <c r="G42" s="174"/>
      <c r="H42" s="174"/>
      <c r="I42" s="174"/>
      <c r="J42" s="114"/>
    </row>
    <row r="43" spans="1:10" s="137" customFormat="1" ht="15" customHeight="1">
      <c r="A43" s="67" t="s">
        <v>108</v>
      </c>
      <c r="B43" s="176"/>
      <c r="C43" s="176">
        <f aca="true" t="shared" si="1" ref="C43:I43">SUM(C27:C42)</f>
        <v>633848</v>
      </c>
      <c r="D43" s="176">
        <f t="shared" si="1"/>
        <v>627701</v>
      </c>
      <c r="E43" s="176">
        <f t="shared" si="1"/>
        <v>608778</v>
      </c>
      <c r="F43" s="176">
        <f t="shared" si="1"/>
        <v>605344</v>
      </c>
      <c r="G43" s="176">
        <f t="shared" si="1"/>
        <v>613604</v>
      </c>
      <c r="H43" s="176">
        <f t="shared" si="1"/>
        <v>640224</v>
      </c>
      <c r="I43" s="176">
        <f t="shared" si="1"/>
        <v>635855</v>
      </c>
      <c r="J43" s="183"/>
    </row>
    <row r="44" spans="1:10" ht="27.75" customHeight="1">
      <c r="A44" s="221" t="s">
        <v>78</v>
      </c>
      <c r="B44" s="215"/>
      <c r="C44" s="215"/>
      <c r="D44" s="215"/>
      <c r="E44" s="215"/>
      <c r="F44" s="215"/>
      <c r="G44" s="215"/>
      <c r="H44" s="215"/>
      <c r="I44" s="215"/>
      <c r="J44" s="184"/>
    </row>
    <row r="45" spans="1:10" ht="15.75" customHeight="1" hidden="1">
      <c r="A45" s="215"/>
      <c r="B45" s="215"/>
      <c r="C45" s="215"/>
      <c r="D45" s="215"/>
      <c r="E45" s="215"/>
      <c r="F45" s="215"/>
      <c r="G45" s="215"/>
      <c r="H45" s="215"/>
      <c r="I45" s="215"/>
      <c r="J45" s="184"/>
    </row>
    <row r="46" spans="1:10" ht="12.75" hidden="1">
      <c r="A46" s="219" t="s">
        <v>120</v>
      </c>
      <c r="B46" s="219"/>
      <c r="C46" s="219"/>
      <c r="D46" s="219"/>
      <c r="E46" s="219"/>
      <c r="F46" s="219"/>
      <c r="G46" s="219"/>
      <c r="H46" s="219"/>
      <c r="I46" s="219"/>
      <c r="J46" s="184"/>
    </row>
    <row r="47" spans="5:10" ht="1.5" customHeight="1">
      <c r="E47" s="185"/>
      <c r="F47" s="185"/>
      <c r="G47" s="185"/>
      <c r="H47" s="185"/>
      <c r="I47" s="185"/>
      <c r="J47" s="185"/>
    </row>
    <row r="48" spans="6:9" s="186" customFormat="1" ht="12.75">
      <c r="F48" s="187"/>
      <c r="G48" s="187"/>
      <c r="H48" s="187"/>
      <c r="I48" s="187"/>
    </row>
  </sheetData>
  <mergeCells count="8">
    <mergeCell ref="A45:I45"/>
    <mergeCell ref="A46:I46"/>
    <mergeCell ref="A2:D2"/>
    <mergeCell ref="A44:I44"/>
    <mergeCell ref="B7:E7"/>
    <mergeCell ref="A7:A8"/>
    <mergeCell ref="A25:A26"/>
    <mergeCell ref="B25:E25"/>
  </mergeCells>
  <dataValidations count="1">
    <dataValidation allowBlank="1" showInputMessage="1" showErrorMessage="1" prompt="VOCE APERTA SOLO SULLA TRIMESTRALIZZAZIONE" sqref="A38"/>
  </dataValidations>
  <printOptions/>
  <pageMargins left="0.75" right="0.75" top="1" bottom="1" header="0.5" footer="0.5"/>
  <pageSetup horizontalDpi="600" verticalDpi="600" orientation="portrait" paperSize="9" scale="95" r:id="rId2"/>
  <rowBreaks count="1" manualBreakCount="1">
    <brk id="48" max="8" man="1"/>
  </rowBreaks>
  <ignoredErrors>
    <ignoredError sqref="C23:I23 C43:I4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N24"/>
  <sheetViews>
    <sheetView showGridLines="0" zoomScaleSheetLayoutView="100" workbookViewId="0" topLeftCell="A1">
      <selection activeCell="A2" sqref="A2"/>
    </sheetView>
  </sheetViews>
  <sheetFormatPr defaultColWidth="9.140625" defaultRowHeight="12.75"/>
  <cols>
    <col min="1" max="1" width="18.8515625" style="23" customWidth="1"/>
    <col min="2" max="5" width="7.28125" style="1" customWidth="1"/>
    <col min="6" max="6" width="7.28125" style="2" customWidth="1"/>
    <col min="7" max="7" width="7.28125" style="3" customWidth="1"/>
    <col min="8" max="9" width="7.28125" style="1" customWidth="1"/>
    <col min="10" max="13" width="7.28125" style="2" customWidth="1"/>
    <col min="14" max="14" width="7.28125" style="2" hidden="1" customWidth="1"/>
    <col min="15" max="16384" width="9.140625" style="2" customWidth="1"/>
  </cols>
  <sheetData>
    <row r="1" ht="27">
      <c r="A1" s="199" t="s">
        <v>0</v>
      </c>
    </row>
    <row r="2" ht="12.75">
      <c r="A2" s="200"/>
    </row>
    <row r="3" ht="18.75">
      <c r="A3" s="192" t="s">
        <v>1</v>
      </c>
    </row>
    <row r="4" spans="1:12" ht="18" customHeight="1">
      <c r="A4" s="2"/>
      <c r="B4" s="4"/>
      <c r="D4" s="4"/>
      <c r="G4" s="2"/>
      <c r="H4" s="4"/>
      <c r="J4" s="3"/>
      <c r="L4" s="3"/>
    </row>
    <row r="5" spans="1:8" ht="9.75" customHeight="1">
      <c r="A5" s="5"/>
      <c r="B5" s="6"/>
      <c r="D5" s="6"/>
      <c r="H5" s="6"/>
    </row>
    <row r="6" spans="1:14" s="8" customFormat="1" ht="24.75" customHeight="1">
      <c r="A6" s="7" t="s">
        <v>19</v>
      </c>
      <c r="B6" s="222" t="s">
        <v>2</v>
      </c>
      <c r="C6" s="223"/>
      <c r="D6" s="226" t="s">
        <v>3</v>
      </c>
      <c r="E6" s="227"/>
      <c r="F6" s="222" t="s">
        <v>4</v>
      </c>
      <c r="G6" s="223"/>
      <c r="H6" s="222" t="s">
        <v>5</v>
      </c>
      <c r="I6" s="223"/>
      <c r="J6" s="224" t="s">
        <v>6</v>
      </c>
      <c r="K6" s="225"/>
      <c r="L6" s="224" t="s">
        <v>7</v>
      </c>
      <c r="M6" s="225"/>
      <c r="N6" s="225"/>
    </row>
    <row r="7" spans="1:14" s="8" customFormat="1" ht="21.75" customHeight="1">
      <c r="A7" s="9"/>
      <c r="B7" s="10" t="s">
        <v>8</v>
      </c>
      <c r="C7" s="10" t="s">
        <v>20</v>
      </c>
      <c r="D7" s="10" t="s">
        <v>8</v>
      </c>
      <c r="E7" s="10" t="s">
        <v>20</v>
      </c>
      <c r="F7" s="10" t="s">
        <v>8</v>
      </c>
      <c r="G7" s="10" t="s">
        <v>20</v>
      </c>
      <c r="H7" s="10" t="s">
        <v>8</v>
      </c>
      <c r="I7" s="10" t="s">
        <v>20</v>
      </c>
      <c r="J7" s="10" t="s">
        <v>8</v>
      </c>
      <c r="K7" s="10" t="s">
        <v>20</v>
      </c>
      <c r="L7" s="10" t="s">
        <v>8</v>
      </c>
      <c r="M7" s="10" t="s">
        <v>20</v>
      </c>
      <c r="N7" s="10" t="s">
        <v>21</v>
      </c>
    </row>
    <row r="8" spans="1:13" s="13" customFormat="1" ht="17.25" customHeight="1">
      <c r="A8" s="11" t="s">
        <v>9</v>
      </c>
      <c r="B8" s="12">
        <v>9426</v>
      </c>
      <c r="C8" s="12">
        <v>9619</v>
      </c>
      <c r="D8" s="12">
        <v>1808</v>
      </c>
      <c r="E8" s="12">
        <v>2219</v>
      </c>
      <c r="F8" s="12">
        <v>239</v>
      </c>
      <c r="G8" s="12">
        <v>219</v>
      </c>
      <c r="H8" s="12">
        <v>1668</v>
      </c>
      <c r="I8" s="12">
        <v>1494</v>
      </c>
      <c r="J8" s="12">
        <v>259</v>
      </c>
      <c r="K8" s="12">
        <v>288</v>
      </c>
      <c r="L8" s="12">
        <v>503</v>
      </c>
      <c r="M8" s="12">
        <v>543</v>
      </c>
    </row>
    <row r="9" spans="1:13" s="13" customFormat="1" ht="13.5" customHeight="1">
      <c r="A9" s="11" t="s">
        <v>10</v>
      </c>
      <c r="B9" s="12">
        <v>-4807</v>
      </c>
      <c r="C9" s="12">
        <v>-4998</v>
      </c>
      <c r="D9" s="12">
        <v>-681</v>
      </c>
      <c r="E9" s="12">
        <v>-701</v>
      </c>
      <c r="F9" s="12">
        <v>-67</v>
      </c>
      <c r="G9" s="12">
        <v>-70</v>
      </c>
      <c r="H9" s="12">
        <v>-887</v>
      </c>
      <c r="I9" s="12">
        <v>-776</v>
      </c>
      <c r="J9" s="12">
        <v>-113</v>
      </c>
      <c r="K9" s="12">
        <v>-128</v>
      </c>
      <c r="L9" s="12">
        <v>-247</v>
      </c>
      <c r="M9" s="12">
        <v>-254</v>
      </c>
    </row>
    <row r="10" spans="1:13" s="13" customFormat="1" ht="14.25" customHeight="1">
      <c r="A10" s="11" t="s">
        <v>11</v>
      </c>
      <c r="B10" s="12">
        <v>4619</v>
      </c>
      <c r="C10" s="12">
        <v>4621</v>
      </c>
      <c r="D10" s="12">
        <v>1127</v>
      </c>
      <c r="E10" s="12">
        <v>1518</v>
      </c>
      <c r="F10" s="12">
        <v>172</v>
      </c>
      <c r="G10" s="12">
        <v>149</v>
      </c>
      <c r="H10" s="12">
        <v>781</v>
      </c>
      <c r="I10" s="12">
        <v>718</v>
      </c>
      <c r="J10" s="12">
        <v>146</v>
      </c>
      <c r="K10" s="12">
        <v>160</v>
      </c>
      <c r="L10" s="12">
        <v>256</v>
      </c>
      <c r="M10" s="12">
        <v>289</v>
      </c>
    </row>
    <row r="11" spans="1:14" s="13" customFormat="1" ht="9.75" customHeigh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8" customFormat="1" ht="24.75" customHeight="1">
      <c r="A12" s="7" t="s">
        <v>22</v>
      </c>
      <c r="B12" s="222" t="s">
        <v>2</v>
      </c>
      <c r="C12" s="223"/>
      <c r="D12" s="226" t="s">
        <v>3</v>
      </c>
      <c r="E12" s="227"/>
      <c r="F12" s="222" t="s">
        <v>4</v>
      </c>
      <c r="G12" s="223"/>
      <c r="H12" s="222" t="s">
        <v>5</v>
      </c>
      <c r="I12" s="223"/>
      <c r="J12" s="224" t="s">
        <v>6</v>
      </c>
      <c r="K12" s="225"/>
      <c r="L12" s="224" t="s">
        <v>7</v>
      </c>
      <c r="M12" s="225"/>
      <c r="N12" s="225"/>
    </row>
    <row r="13" spans="1:14" s="8" customFormat="1" ht="21.75" customHeight="1">
      <c r="A13" s="9"/>
      <c r="B13" s="10" t="s">
        <v>8</v>
      </c>
      <c r="C13" s="15" t="s">
        <v>23</v>
      </c>
      <c r="D13" s="10" t="s">
        <v>8</v>
      </c>
      <c r="E13" s="15" t="s">
        <v>23</v>
      </c>
      <c r="F13" s="10" t="s">
        <v>8</v>
      </c>
      <c r="G13" s="15" t="s">
        <v>23</v>
      </c>
      <c r="H13" s="10" t="s">
        <v>8</v>
      </c>
      <c r="I13" s="15" t="s">
        <v>23</v>
      </c>
      <c r="J13" s="10" t="s">
        <v>8</v>
      </c>
      <c r="K13" s="15" t="s">
        <v>23</v>
      </c>
      <c r="L13" s="10" t="s">
        <v>8</v>
      </c>
      <c r="M13" s="15" t="s">
        <v>23</v>
      </c>
      <c r="N13" s="15" t="s">
        <v>24</v>
      </c>
    </row>
    <row r="14" spans="1:13" s="13" customFormat="1" ht="13.5" customHeight="1">
      <c r="A14" s="11" t="s">
        <v>12</v>
      </c>
      <c r="B14" s="12">
        <v>218530</v>
      </c>
      <c r="C14" s="12">
        <v>210087</v>
      </c>
      <c r="D14" s="12">
        <v>95475</v>
      </c>
      <c r="E14" s="12">
        <v>87880</v>
      </c>
      <c r="F14" s="12">
        <v>38398</v>
      </c>
      <c r="G14" s="12">
        <v>33906</v>
      </c>
      <c r="H14" s="12">
        <v>29393</v>
      </c>
      <c r="I14" s="12">
        <v>23725</v>
      </c>
      <c r="J14" s="12">
        <v>0</v>
      </c>
      <c r="K14" s="12">
        <v>8</v>
      </c>
      <c r="L14" s="12">
        <v>1608</v>
      </c>
      <c r="M14" s="12">
        <v>905</v>
      </c>
    </row>
    <row r="15" spans="1:13" s="13" customFormat="1" ht="13.5" customHeight="1">
      <c r="A15" s="11" t="s">
        <v>13</v>
      </c>
      <c r="B15" s="12">
        <v>222645</v>
      </c>
      <c r="C15" s="12">
        <v>217454</v>
      </c>
      <c r="D15" s="12">
        <v>90877</v>
      </c>
      <c r="E15" s="12">
        <v>73762</v>
      </c>
      <c r="F15" s="12">
        <v>8504</v>
      </c>
      <c r="G15" s="12">
        <v>8282</v>
      </c>
      <c r="H15" s="12">
        <v>29800</v>
      </c>
      <c r="I15" s="12">
        <v>27210</v>
      </c>
      <c r="J15" s="12">
        <v>0</v>
      </c>
      <c r="K15" s="12">
        <v>3</v>
      </c>
      <c r="L15" s="12">
        <v>6736</v>
      </c>
      <c r="M15" s="12">
        <v>6999</v>
      </c>
    </row>
    <row r="16" spans="1:14" s="13" customFormat="1" ht="9.75" customHeight="1">
      <c r="A16" s="14" t="s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8" customFormat="1" ht="24.75" customHeight="1">
      <c r="A17" s="16" t="s">
        <v>25</v>
      </c>
      <c r="B17" s="222" t="s">
        <v>2</v>
      </c>
      <c r="C17" s="223"/>
      <c r="D17" s="226" t="s">
        <v>3</v>
      </c>
      <c r="E17" s="227"/>
      <c r="F17" s="222" t="s">
        <v>4</v>
      </c>
      <c r="G17" s="223"/>
      <c r="H17" s="222" t="s">
        <v>5</v>
      </c>
      <c r="I17" s="223"/>
      <c r="J17" s="224" t="s">
        <v>6</v>
      </c>
      <c r="K17" s="225"/>
      <c r="L17" s="224" t="s">
        <v>7</v>
      </c>
      <c r="M17" s="225"/>
      <c r="N17" s="225"/>
    </row>
    <row r="18" spans="1:14" s="8" customFormat="1" ht="21.75" customHeight="1">
      <c r="A18" s="9"/>
      <c r="B18" s="10" t="s">
        <v>8</v>
      </c>
      <c r="C18" s="10" t="s">
        <v>20</v>
      </c>
      <c r="D18" s="10" t="s">
        <v>8</v>
      </c>
      <c r="E18" s="10" t="s">
        <v>20</v>
      </c>
      <c r="F18" s="10" t="s">
        <v>8</v>
      </c>
      <c r="G18" s="10" t="s">
        <v>20</v>
      </c>
      <c r="H18" s="10" t="s">
        <v>8</v>
      </c>
      <c r="I18" s="10" t="s">
        <v>20</v>
      </c>
      <c r="J18" s="10" t="s">
        <v>8</v>
      </c>
      <c r="K18" s="10" t="s">
        <v>20</v>
      </c>
      <c r="L18" s="10" t="s">
        <v>8</v>
      </c>
      <c r="M18" s="10" t="s">
        <v>20</v>
      </c>
      <c r="N18" s="10" t="s">
        <v>15</v>
      </c>
    </row>
    <row r="19" spans="1:13" s="13" customFormat="1" ht="13.5" customHeight="1">
      <c r="A19" s="11" t="s">
        <v>16</v>
      </c>
      <c r="B19" s="17">
        <v>51</v>
      </c>
      <c r="C19" s="17">
        <v>52</v>
      </c>
      <c r="D19" s="17">
        <v>37.7</v>
      </c>
      <c r="E19" s="17">
        <v>31.6</v>
      </c>
      <c r="F19" s="17">
        <v>28</v>
      </c>
      <c r="G19" s="17">
        <v>32</v>
      </c>
      <c r="H19" s="17">
        <v>53.2</v>
      </c>
      <c r="I19" s="17">
        <v>51.9</v>
      </c>
      <c r="J19" s="17">
        <v>43.6</v>
      </c>
      <c r="K19" s="17">
        <v>44.4</v>
      </c>
      <c r="L19" s="17">
        <v>49.1</v>
      </c>
      <c r="M19" s="17">
        <v>46.8</v>
      </c>
    </row>
    <row r="20" spans="1:13" s="13" customFormat="1" ht="13.5" customHeight="1">
      <c r="A20" s="11" t="s">
        <v>17</v>
      </c>
      <c r="B20" s="17">
        <v>40.39505676655317</v>
      </c>
      <c r="C20" s="17">
        <v>45.18625091988523</v>
      </c>
      <c r="D20" s="17">
        <v>14.916648918662512</v>
      </c>
      <c r="E20" s="17">
        <v>25.73023551406482</v>
      </c>
      <c r="F20" s="17">
        <v>7.4037861802734275</v>
      </c>
      <c r="G20" s="17">
        <v>21.982516461044067</v>
      </c>
      <c r="H20" s="17">
        <v>42.46275717425794</v>
      </c>
      <c r="I20" s="17">
        <v>50.45428654783901</v>
      </c>
      <c r="J20" s="17">
        <v>177.69369852005624</v>
      </c>
      <c r="K20" s="17">
        <v>207.8301236717078</v>
      </c>
      <c r="L20" s="17">
        <v>86.34084417645191</v>
      </c>
      <c r="M20" s="17">
        <v>101.9217497478367</v>
      </c>
    </row>
    <row r="21" spans="1:13" s="13" customFormat="1" ht="21" customHeight="1">
      <c r="A21" s="18" t="s">
        <v>18</v>
      </c>
      <c r="B21" s="12">
        <v>1662</v>
      </c>
      <c r="C21" s="12">
        <v>1660</v>
      </c>
      <c r="D21" s="12">
        <v>55</v>
      </c>
      <c r="E21" s="12">
        <v>459</v>
      </c>
      <c r="F21" s="12">
        <v>-52</v>
      </c>
      <c r="G21" s="12">
        <v>22</v>
      </c>
      <c r="H21" s="12">
        <v>282</v>
      </c>
      <c r="I21" s="12">
        <v>301</v>
      </c>
      <c r="J21" s="12">
        <v>96</v>
      </c>
      <c r="K21" s="12">
        <v>100</v>
      </c>
      <c r="L21" s="12">
        <v>134</v>
      </c>
      <c r="M21" s="12">
        <v>176</v>
      </c>
    </row>
    <row r="22" spans="1:14" s="19" customFormat="1" ht="32.25" customHeight="1">
      <c r="A22" s="228" t="s">
        <v>26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</row>
    <row r="23" spans="1:14" s="19" customFormat="1" ht="15" customHeight="1" hidden="1">
      <c r="A23" s="229" t="s">
        <v>27</v>
      </c>
      <c r="B23" s="229"/>
      <c r="C23" s="229"/>
      <c r="D23" s="229"/>
      <c r="E23" s="20"/>
      <c r="F23" s="21"/>
      <c r="G23" s="22"/>
      <c r="H23" s="21"/>
      <c r="I23" s="21"/>
      <c r="J23" s="21"/>
      <c r="K23" s="21"/>
      <c r="L23" s="21"/>
      <c r="M23" s="21"/>
      <c r="N23" s="21"/>
    </row>
    <row r="24" spans="1:14" s="19" customFormat="1" ht="14.25" customHeight="1">
      <c r="A24" s="230" t="s">
        <v>28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</row>
    <row r="25" ht="1.5" customHeight="1"/>
    <row r="26" ht="19.5" customHeight="1"/>
  </sheetData>
  <sheetProtection/>
  <mergeCells count="21">
    <mergeCell ref="D6:E6"/>
    <mergeCell ref="F6:G6"/>
    <mergeCell ref="H6:I6"/>
    <mergeCell ref="J6:K6"/>
    <mergeCell ref="A22:N22"/>
    <mergeCell ref="A24:N24"/>
    <mergeCell ref="A23:D23"/>
    <mergeCell ref="B17:C17"/>
    <mergeCell ref="D17:E17"/>
    <mergeCell ref="F17:G17"/>
    <mergeCell ref="H17:I17"/>
    <mergeCell ref="B12:C12"/>
    <mergeCell ref="B6:C6"/>
    <mergeCell ref="J17:K17"/>
    <mergeCell ref="L17:N17"/>
    <mergeCell ref="L6:N6"/>
    <mergeCell ref="D12:E12"/>
    <mergeCell ref="F12:G12"/>
    <mergeCell ref="H12:I12"/>
    <mergeCell ref="J12:K12"/>
    <mergeCell ref="L12:N12"/>
  </mergeCells>
  <printOptions/>
  <pageMargins left="0.984251968503937" right="0.5905511811023623" top="0.984251968503937" bottom="0.984251968503937" header="0.5118110236220472" footer="0.5118110236220472"/>
  <pageSetup firstPageNumber="19" useFirstPageNumber="1"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Teresotti</dc:creator>
  <cp:keywords/>
  <dc:description/>
  <cp:lastModifiedBy>BH00062</cp:lastModifiedBy>
  <cp:lastPrinted>2008-11-10T17:00:27Z</cp:lastPrinted>
  <dcterms:created xsi:type="dcterms:W3CDTF">2008-11-10T11:10:30Z</dcterms:created>
  <dcterms:modified xsi:type="dcterms:W3CDTF">2008-11-11T12:22:12Z</dcterms:modified>
  <cp:category/>
  <cp:version/>
  <cp:contentType/>
  <cp:contentStatus/>
</cp:coreProperties>
</file>