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workbookProtection lockStructure="1"/>
  <bookViews>
    <workbookView xWindow="0" yWindow="0" windowWidth="23040" windowHeight="9210" activeTab="0"/>
  </bookViews>
  <sheets>
    <sheet name="Cover" sheetId="1" r:id="rId1"/>
    <sheet name="Capital" sheetId="2" r:id="rId2"/>
    <sheet name="Leverage" sheetId="3" r:id="rId3"/>
    <sheet name="RWA" sheetId="4" r:id="rId4"/>
    <sheet name="P&amp;L" sheetId="5" r:id="rId5"/>
    <sheet name="Market Risk" sheetId="6" r:id="rId6"/>
    <sheet name="Credit Risk_STA_a" sheetId="7" r:id="rId7"/>
    <sheet name="Credit Risk_IRB_a" sheetId="8" r:id="rId8"/>
    <sheet name="2017 Q4 Sovereign_a" sheetId="9" r:id="rId9"/>
    <sheet name="2018 Q2 Sovereign" sheetId="10" r:id="rId10"/>
    <sheet name="NPE" sheetId="11" r:id="rId11"/>
    <sheet name="Forborne exposures" sheetId="12" r:id="rId12"/>
  </sheets>
  <definedNames>
    <definedName name="_AMO_XmlVersion" hidden="1">"'1'"</definedName>
    <definedName name="_xlfn.IFERROR" hidden="1">#NAME?</definedName>
    <definedName name="_xlnm.Print_Area" localSheetId="8">'2017 Q4 Sovereign_a'!$B$1:$T$75</definedName>
    <definedName name="_xlnm.Print_Area" localSheetId="9">'2018 Q2 Sovereign'!$A$1:$P$383</definedName>
    <definedName name="_xlnm.Print_Area" localSheetId="1">'Capital'!$B$1:$H$61</definedName>
    <definedName name="_xlnm.Print_Area" localSheetId="7">'Credit Risk_IRB_a'!$A$1:$O$270</definedName>
    <definedName name="_xlnm.Print_Area" localSheetId="6">'Credit Risk_STA_a'!$A$1:$K$316</definedName>
    <definedName name="_xlnm.Print_Area" localSheetId="11">'Forborne exposures'!$A$1:$L$35</definedName>
    <definedName name="_xlnm.Print_Area" localSheetId="2">'Leverage'!$A$1:$G$16</definedName>
    <definedName name="_xlnm.Print_Area" localSheetId="5">'Market Risk'!$A$1:$X$23</definedName>
    <definedName name="_xlnm.Print_Area" localSheetId="10">'NPE'!$A$1:$P$35</definedName>
    <definedName name="_xlnm.Print_Area" localSheetId="4">'P&amp;L'!$B$1:$D$52</definedName>
    <definedName name="_xlnm.Print_Area" localSheetId="3">'RWA'!$A$1:$E$21</definedName>
    <definedName name="Count_IR_1">'Credit Risk_IRB_a'!$B$34</definedName>
    <definedName name="Count_IR_10">'Credit Risk_IRB_a'!$B$250</definedName>
    <definedName name="Count_IR_2">'Credit Risk_IRB_a'!$B$58</definedName>
    <definedName name="Count_IR_3">'Credit Risk_IRB_a'!$B$82</definedName>
    <definedName name="Count_IR_4">'Credit Risk_IRB_a'!$B$106</definedName>
    <definedName name="Count_IR_5">'Credit Risk_IRB_a'!$B$130</definedName>
    <definedName name="Count_IR_6">'Credit Risk_IRB_a'!$B$154</definedName>
    <definedName name="Count_IR_7">'Credit Risk_IRB_a'!$B$178</definedName>
    <definedName name="Count_IR_8">'Credit Risk_IRB_a'!$B$202</definedName>
    <definedName name="Count_IR_9">'Credit Risk_IRB_a'!$B$226</definedName>
    <definedName name="Count_ST_1">'Credit Risk_STA_a'!$B$39</definedName>
    <definedName name="Count_ST_10">'Credit Risk_STA_a'!$B$291</definedName>
    <definedName name="Count_ST_2">'Credit Risk_STA_a'!$B$67</definedName>
    <definedName name="Count_ST_3">'Credit Risk_STA_a'!$B$95</definedName>
    <definedName name="Count_ST_4">'Credit Risk_STA_a'!$B$123</definedName>
    <definedName name="Count_ST_5">'Credit Risk_STA_a'!$B$151</definedName>
    <definedName name="Count_ST_6">'Credit Risk_STA_a'!$B$179</definedName>
    <definedName name="Count_ST_7">'Credit Risk_STA_a'!$B$207</definedName>
    <definedName name="Count_ST_8">'Credit Risk_STA_a'!$B$235</definedName>
    <definedName name="Count_ST_9">'Credit Risk_STA_a'!$B$263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EIRange">'Cover'!$C$6</definedName>
    <definedName name="_xlnm.Print_Titles" localSheetId="9">'2018 Q2 Sovereign'!$1:$11</definedName>
    <definedName name="_xlnm.Print_Titles" localSheetId="7">'Credit Risk_IRB_a'!$1:$4</definedName>
    <definedName name="_xlnm.Print_Titles" localSheetId="6">'Credit Risk_STA_a'!$1:$5</definedName>
  </definedNames>
  <calcPr calcMode="manual" fullCalcOnLoad="1"/>
</workbook>
</file>

<file path=xl/sharedStrings.xml><?xml version="1.0" encoding="utf-8"?>
<sst xmlns="http://schemas.openxmlformats.org/spreadsheetml/2006/main" count="1723" uniqueCount="490">
  <si>
    <t>2018 EU-wide Transparency Exercise</t>
  </si>
  <si>
    <t>Round_3</t>
  </si>
  <si>
    <t>Master_version_2015 TRA Templates 26102015</t>
  </si>
  <si>
    <t xml:space="preserve">Bank Name </t>
  </si>
  <si>
    <t>Intesa Sanpaolo SpA</t>
  </si>
  <si>
    <t>LEI Code</t>
  </si>
  <si>
    <t>2W8N8UU78PMDQKZENC08</t>
  </si>
  <si>
    <t>Country Code</t>
  </si>
  <si>
    <t>IT</t>
  </si>
  <si>
    <t>Capital</t>
  </si>
  <si>
    <t>(mln EUR,  %)</t>
  </si>
  <si>
    <t>As of 31/12/2017</t>
  </si>
  <si>
    <t>As of 30/06/2018</t>
  </si>
  <si>
    <t>COREP CODE</t>
  </si>
  <si>
    <t>REGULATION</t>
  </si>
  <si>
    <t xml:space="preserve">OWN FUNDS
Transitional period
</t>
  </si>
  <si>
    <t>A</t>
  </si>
  <si>
    <t>OWN FUNDS</t>
  </si>
  <si>
    <t xml:space="preserve">C 01.00 (r010,c010) </t>
  </si>
  <si>
    <t>Articles 4(118) and 72 of CRR</t>
  </si>
  <si>
    <t>A.1</t>
  </si>
  <si>
    <t>COMMON EQUITY TIER 1 CAPITAL (net of deductions and after applying transitional adjustments)</t>
  </si>
  <si>
    <t xml:space="preserve">C 01.00 (r020,c010) </t>
  </si>
  <si>
    <t>Article 50 of CRR</t>
  </si>
  <si>
    <t>A.1.1</t>
  </si>
  <si>
    <t>Capital instruments eligible as CET1 Capital (including share premium and net own capital instruments)</t>
  </si>
  <si>
    <t xml:space="preserve">C 01.00 (r030,c010) </t>
  </si>
  <si>
    <t>Articles 26(1) points (a) and (b), 27 to 29, 36(1) point (f) and 42 of CRR</t>
  </si>
  <si>
    <t>A.1.2</t>
  </si>
  <si>
    <t>Retained earnings</t>
  </si>
  <si>
    <t xml:space="preserve">C 01.00 (r130,c010) </t>
  </si>
  <si>
    <t>Articles 26(1) point (c), 26(2) and 36 (1) points (a) and (l) of CRR</t>
  </si>
  <si>
    <t>A.1.3</t>
  </si>
  <si>
    <t>Accumulated other comprehensive income</t>
  </si>
  <si>
    <t xml:space="preserve">C 01.00 (r180,c010) </t>
  </si>
  <si>
    <t>Articles 4(100), 26(1) point (d) and  36 (1) point (l) of CRR</t>
  </si>
  <si>
    <t>A.1.4</t>
  </si>
  <si>
    <t>Other Reserves</t>
  </si>
  <si>
    <t xml:space="preserve">C 01.00 (r200,c010) </t>
  </si>
  <si>
    <t>Articles 4(117) and 26(1) point (e) of CRR</t>
  </si>
  <si>
    <t>A.1.5</t>
  </si>
  <si>
    <t>Funds for general banking risk</t>
  </si>
  <si>
    <t xml:space="preserve">C 01.00 (r210,c010) </t>
  </si>
  <si>
    <t xml:space="preserve">Articles 4(112), 26(1) point (f) and  36 (1) point (l) of CRR </t>
  </si>
  <si>
    <t>A.1.6</t>
  </si>
  <si>
    <t>Minority interest given recognition in CET1 capital</t>
  </si>
  <si>
    <t xml:space="preserve">C 01.00 (r230,c010) </t>
  </si>
  <si>
    <t>Article 84 of CRR</t>
  </si>
  <si>
    <t>A.1.7</t>
  </si>
  <si>
    <t>Adjustments to CET1 due to prudential filters</t>
  </si>
  <si>
    <t xml:space="preserve">C 01.00 (r250,c010) </t>
  </si>
  <si>
    <t>Articles 32 to 35 of and  36 (1) point (l) of CRR</t>
  </si>
  <si>
    <t>A.1.8</t>
  </si>
  <si>
    <t xml:space="preserve">(-) Intangible assets (including Goodwill) </t>
  </si>
  <si>
    <t xml:space="preserve">C 01.00 (r300,c010) + C 01.00 (r340,c010) </t>
  </si>
  <si>
    <t>Articles 4(113), 36(1) point (b) and 37 of CRR. Articles 4(115), 36(1) point (b) and 37 point (a) of CCR</t>
  </si>
  <si>
    <t>A.1.9</t>
  </si>
  <si>
    <t xml:space="preserve">(-) DTAs that rely on future profitability and do not arise from temporary differences net of associated DTLs </t>
  </si>
  <si>
    <t xml:space="preserve">C 01.00 (r370,c010) </t>
  </si>
  <si>
    <t>Articles 36(1) point (c) and 38 of CRR</t>
  </si>
  <si>
    <t>A.1.10</t>
  </si>
  <si>
    <t>(-) IRB shortfall of credit risk adjustments to expected losses</t>
  </si>
  <si>
    <t xml:space="preserve">C 01.00 (r380,c010) </t>
  </si>
  <si>
    <t>Articles 36(1) point (d), 40 and 159 of CRR</t>
  </si>
  <si>
    <t>A.1.11</t>
  </si>
  <si>
    <t>(-) Defined benefit pension fund assets</t>
  </si>
  <si>
    <t xml:space="preserve">C 01.00 (r390,c010) </t>
  </si>
  <si>
    <t>Articles 4(109), 36(1) point (e) and 41 of CRR</t>
  </si>
  <si>
    <t>A.1.12</t>
  </si>
  <si>
    <t>(-) Reciprocal cross holdings in CET1 Capital</t>
  </si>
  <si>
    <t xml:space="preserve">C 01.00 (r430,c010) </t>
  </si>
  <si>
    <t>Articles 4(122), 36(1) point (g) and 44 of CRR</t>
  </si>
  <si>
    <t>A.1.13</t>
  </si>
  <si>
    <t>(-) Excess deduction from AT1 items over AT1 Capital</t>
  </si>
  <si>
    <t xml:space="preserve">C 01.00 (r440,c010) </t>
  </si>
  <si>
    <t>Article 36(1) point (j) of CRR</t>
  </si>
  <si>
    <t>A.1.14</t>
  </si>
  <si>
    <t>(-) Deductions related to assets which can alternatively be subject to a 1.250% risk weight</t>
  </si>
  <si>
    <t xml:space="preserve">C 01.00 (r450,c010) + C 01.00 (r460,c010) + C 01.00 (r470,c010)  + C 01.00 (r471,c010)+ C 01.00 (r472,c010) </t>
  </si>
  <si>
    <t>Articles 4(36), 36(1) point (k) (i) and 89 to 91 of CRR; Articles 36(1) point (k) (ii), 243(1) point (b), 244(1) point (b) and 258 of CRR; Articles 36(1) point k) (iii)  and 379(3) of CRR; Articles 36(1) point k) (iv)  and 153(8) of CRR and Articles 36(1) point k) (v)  and 155(4) of CRR.</t>
  </si>
  <si>
    <t>A.1.14.1</t>
  </si>
  <si>
    <t xml:space="preserve">  Of which: from securitisation positions (-)</t>
  </si>
  <si>
    <t xml:space="preserve">C 01.00 (r460,c010) </t>
  </si>
  <si>
    <t>Articles 36(1) point (k) (ii), 243(1) point (b), 244(1) point (b) and 258 of CRR</t>
  </si>
  <si>
    <t>A.1.15</t>
  </si>
  <si>
    <t>(-) Holdings of CET1 capital instruments of financial sector entities where the institiution does not have a significant investment</t>
  </si>
  <si>
    <t xml:space="preserve">C 01.00 (r480,c010) </t>
  </si>
  <si>
    <t>Articles 4(27), 36(1) point (h); 43 to 46, 49 (2) and (3)  and 79 of CRR</t>
  </si>
  <si>
    <t>A.1.16</t>
  </si>
  <si>
    <t>(-) Deductible DTAs that rely on future profitability and arise from temporary differences</t>
  </si>
  <si>
    <t xml:space="preserve">C 01.00 (r490,c010) </t>
  </si>
  <si>
    <t>Articles 36(1) point (c) and 38; Articles 48(1) point (a) and 48(2) of CRR</t>
  </si>
  <si>
    <t>A.1.17</t>
  </si>
  <si>
    <t>(-) Holdings of CET1 capital instruments of financial sector entities where the institiution has a significant investment</t>
  </si>
  <si>
    <t xml:space="preserve">C 01.00 (r500,c010) </t>
  </si>
  <si>
    <t>Articles 4(27); 36(1) point (i); 43, 45; 47; 48(1) point (b); 49(1) to (3) and 79 of CRR</t>
  </si>
  <si>
    <t>A.1.18</t>
  </si>
  <si>
    <t xml:space="preserve">(-) Amount exceding the 17.65% threshold </t>
  </si>
  <si>
    <t xml:space="preserve">C 01.00 (r510,c010) </t>
  </si>
  <si>
    <t>Article 48 of CRR</t>
  </si>
  <si>
    <t>A.1.19</t>
  </si>
  <si>
    <t>(-) Additional deductions of CET1 Capital due to Article 3 CRR</t>
  </si>
  <si>
    <t xml:space="preserve">C 01.00 (r524,c010) </t>
  </si>
  <si>
    <t>Article 3 CRR</t>
  </si>
  <si>
    <t>A.1.20</t>
  </si>
  <si>
    <t>CET1 capital elements or deductions - other</t>
  </si>
  <si>
    <t xml:space="preserve">C 01.00 (r529,c010) </t>
  </si>
  <si>
    <t>-</t>
  </si>
  <si>
    <t>A.1.21</t>
  </si>
  <si>
    <t>Transitional adjustments</t>
  </si>
  <si>
    <t>CA1 {1.1.1.6 + 1.1.1.8 + 1.1.1.26}</t>
  </si>
  <si>
    <t>A.1.21.1</t>
  </si>
  <si>
    <t>Transitional adjustments due to grandfathered CET1 Capital instruments (+/-)</t>
  </si>
  <si>
    <t xml:space="preserve">C 01.00 (r220,c010) </t>
  </si>
  <si>
    <t>Articles 483(1) to (3), and 484 to 487 of CRR</t>
  </si>
  <si>
    <t>A.1.21.2</t>
  </si>
  <si>
    <t>Transitional adjustments due to additional minority interests (+/-)</t>
  </si>
  <si>
    <t xml:space="preserve">C 01.00 (r240,c010) </t>
  </si>
  <si>
    <t>Articles 479 and 480 of CRR</t>
  </si>
  <si>
    <t>A.1.21.3</t>
  </si>
  <si>
    <t>Other transitional adjustments to CET1 Capital (+/-)</t>
  </si>
  <si>
    <t>C 01.00 (r520,c010)</t>
  </si>
  <si>
    <t>Articles 469 to 472, 478 and 481 of CRR</t>
  </si>
  <si>
    <t>A.2</t>
  </si>
  <si>
    <t>ADDITIONAL TIER 1 CAPITAL (net of deductions and after transitional adjustments)</t>
  </si>
  <si>
    <t xml:space="preserve">C 01.00 (r530,c010) </t>
  </si>
  <si>
    <t>Article 61 of CRR</t>
  </si>
  <si>
    <t>A.2.1</t>
  </si>
  <si>
    <t>Additional Tier 1 Capital instruments</t>
  </si>
  <si>
    <t>C 01.00 (r540,c010) + C 01.00 (r670,c010)</t>
  </si>
  <si>
    <t>A.2.2</t>
  </si>
  <si>
    <t>(-) Excess deduction from T2 items over T2 capital</t>
  </si>
  <si>
    <t>C 01.00 (r720,c010)</t>
  </si>
  <si>
    <t>A.2.3</t>
  </si>
  <si>
    <t>Other Additional Tier 1 Capital components and deductions</t>
  </si>
  <si>
    <t>C 01.00 (r690,c010) + C 01.00 (r700,c010) + C 01.00 (r710,c010)  + C 01.00 (r740,c010) + C 01.00 (r744,c010) + C 01.00 (r748,c010)</t>
  </si>
  <si>
    <t>A.2.4</t>
  </si>
  <si>
    <t>Additional Tier 1 transitional adjustments</t>
  </si>
  <si>
    <t>C 01.00 (r660,c010) + C 01.00 (r680,c010) + C 01.00 (r730,c010)</t>
  </si>
  <si>
    <t>A.3</t>
  </si>
  <si>
    <t>TIER 1 CAPITAL (net of deductions and after transitional adjustments)</t>
  </si>
  <si>
    <t xml:space="preserve">C 01.00 (r015,c010) </t>
  </si>
  <si>
    <t>Article 25 of CRR</t>
  </si>
  <si>
    <t>A.4</t>
  </si>
  <si>
    <t>TIER 2 CAPITAL (net of deductions and after transitional adjustments)</t>
  </si>
  <si>
    <t xml:space="preserve">C 01.00 (r750,c010) </t>
  </si>
  <si>
    <t>Article 71 of CRR</t>
  </si>
  <si>
    <t>A.4.1</t>
  </si>
  <si>
    <t>Tier 2 Capital instruments</t>
  </si>
  <si>
    <t>C 01.00 (r760,c010) + C 01.00 (r890,c010)</t>
  </si>
  <si>
    <t>A.4.2</t>
  </si>
  <si>
    <t>Other Tier 2 Capital components and deductions</t>
  </si>
  <si>
    <t>C 01.00 (r910,c010) + C 01.00 (r920,c010) + C 01.00 (r930,c010) + C 01.00 (r940,c010) + C 01.00 (r950,c010) + C 01.00 (r970,c010) + C 01.00 (r974,c010) + C 01.00 (r978,c010)</t>
  </si>
  <si>
    <t>A.4.3</t>
  </si>
  <si>
    <t>Tier 2 transitional adjustments</t>
  </si>
  <si>
    <t>C 01.00 (r880,c010) + C 01.00 (r900,c010) + C 01.00 (r960,c010)</t>
  </si>
  <si>
    <t>OWN FUNDS REQUIREMENTS</t>
  </si>
  <si>
    <t>B</t>
  </si>
  <si>
    <t>TOTAL RISK EXPOSURE AMOUNT</t>
  </si>
  <si>
    <t xml:space="preserve">C 02.00 (r010,c010) </t>
  </si>
  <si>
    <t>Articles 92(3), 95, 96 and 98 of CRR</t>
  </si>
  <si>
    <t>B.1</t>
  </si>
  <si>
    <t xml:space="preserve">  Of which: Transitional adjustments included</t>
  </si>
  <si>
    <t>C 05.01 (r010;c040)</t>
  </si>
  <si>
    <t>CAPITAL RATIOS (%)
Transitional period</t>
  </si>
  <si>
    <t>C.1</t>
  </si>
  <si>
    <t>COMMON EQUITY TIER 1 CAPITAL RATIO (transitional period)</t>
  </si>
  <si>
    <t>CA3 {1}</t>
  </si>
  <si>
    <t>C.2</t>
  </si>
  <si>
    <t>TIER 1 CAPITAL RATIO (transitional period)</t>
  </si>
  <si>
    <t>CA3 {3}</t>
  </si>
  <si>
    <t>C.3</t>
  </si>
  <si>
    <t>TOTAL CAPITAL RATIO (transitional period)</t>
  </si>
  <si>
    <t>CA3 {5}</t>
  </si>
  <si>
    <t>CET1 Capital
Fully loaded</t>
  </si>
  <si>
    <t>D</t>
  </si>
  <si>
    <t>COMMON EQUITY TIER 1 CAPITAL (fully loaded)</t>
  </si>
  <si>
    <t>[A.1-A.1.13-A.1.21+MIN(A.2+A.1.13-A.2.2-A.2.4+MIN(A.4+A.2.2-A.4.3,0),0)]</t>
  </si>
  <si>
    <r>
      <t>CET1 RATIO (%)
Fully loaded</t>
    </r>
    <r>
      <rPr>
        <b/>
        <vertAlign val="superscript"/>
        <sz val="12"/>
        <color indexed="9"/>
        <rFont val="Tahoma"/>
        <family val="2"/>
      </rPr>
      <t>1</t>
    </r>
  </si>
  <si>
    <t>E</t>
  </si>
  <si>
    <t>COMMON EQUITY TIER 1 CAPITAL RATIO (fully loaded)</t>
  </si>
  <si>
    <t>[D.1]/[B-B.1]</t>
  </si>
  <si>
    <t>Memo items</t>
  </si>
  <si>
    <t>F</t>
  </si>
  <si>
    <t xml:space="preserve">   Adjustments to CET1 due to IFRS 9 transitional arrangements</t>
  </si>
  <si>
    <t xml:space="preserve">C 05.01 (r440,c010) </t>
  </si>
  <si>
    <t xml:space="preserve">   Adjustments to AT1 due to IFRS 9 transitional arrangements</t>
  </si>
  <si>
    <t xml:space="preserve">C 05.01 (r440,c020) </t>
  </si>
  <si>
    <t xml:space="preserve">   Adjustments to T2 due to IFRS 9 transitional arrangements</t>
  </si>
  <si>
    <t xml:space="preserve">C 05.01 (r440,c030) </t>
  </si>
  <si>
    <t xml:space="preserve">   Adjustments included in RWAs due to IFRS 9 transitional arrangements</t>
  </si>
  <si>
    <t xml:space="preserve">C 05.01 (r440,c040) </t>
  </si>
  <si>
    <t>(1)The fully loaded CET1 ratio is an estimate calculated based on bank’s supervisory reporting. Therefore, any capital instruments that are not eligible from a regulatory point of view at the reporting date are not taken into account in this calculation.</t>
  </si>
  <si>
    <t xml:space="preserve">      Fully loaded CET1 capital ratio estimation is based on the formulae stated in column “COREP CODE” – please note that this might lead to differences to fully loaded CET1 capital ratios published by the participating banks e.g. in their Pillar 3 disclosure</t>
  </si>
  <si>
    <t>Leverage ratio</t>
  </si>
  <si>
    <t>Tier 1 capital - transitional definition</t>
  </si>
  <si>
    <t xml:space="preserve">C 47.00 (r320,c010) </t>
  </si>
  <si>
    <t>Article 429 of the CRR; Delegated Regulation (EU) 2015/62 of 10 October 2014 amending CRR</t>
  </si>
  <si>
    <t>Tier 1 capital - fully phased-in definition</t>
  </si>
  <si>
    <t xml:space="preserve">C 47.00 (r310,c010) </t>
  </si>
  <si>
    <t>Total leverage ratio exposures - using a transitional definition of Tier 1 capital</t>
  </si>
  <si>
    <t xml:space="preserve">C 47.00 (r300,c010) </t>
  </si>
  <si>
    <t>B.2</t>
  </si>
  <si>
    <t>Total leverage ratio exposures - using a fully phased-in definition of Tier 1 capital</t>
  </si>
  <si>
    <t xml:space="preserve">C 47.00 (r290,c010) </t>
  </si>
  <si>
    <t>Leverage ratio - using a transitional definition of Tier 1 capital</t>
  </si>
  <si>
    <t xml:space="preserve">C 47.00 (r340,c010) </t>
  </si>
  <si>
    <t>Leverage ratio - using a fully phased-in definition of Tier 1 capital</t>
  </si>
  <si>
    <t xml:space="preserve">C 47.00 (r330,c010) </t>
  </si>
  <si>
    <t xml:space="preserve"> </t>
  </si>
  <si>
    <t>Risk exposure amounts</t>
  </si>
  <si>
    <t>(mln EUR)</t>
  </si>
  <si>
    <t>as of 30/06/2018</t>
  </si>
  <si>
    <t>Risk exposure amounts for credit risk</t>
  </si>
  <si>
    <t xml:space="preserve">  Risk exposure amount for securitisation and re-securitisations in the banking book</t>
  </si>
  <si>
    <t xml:space="preserve">  Risk exposure amount for contributions to the default fund of a CCP</t>
  </si>
  <si>
    <t xml:space="preserve">  Risk exposure amount Other credit risk</t>
  </si>
  <si>
    <t>Risk exposure amount for position, foreign exchange and commodities (Market risk)</t>
  </si>
  <si>
    <r>
      <t xml:space="preserve">  of which: Risk exposure amount for securitisation and re-securitisations in the trading book</t>
    </r>
    <r>
      <rPr>
        <b/>
        <vertAlign val="superscript"/>
        <sz val="11"/>
        <color indexed="9"/>
        <rFont val="Verdana"/>
        <family val="2"/>
      </rPr>
      <t>1</t>
    </r>
  </si>
  <si>
    <t>Risk exposure amount for Credit Valuation Adjustment</t>
  </si>
  <si>
    <t>Risk exposure amount for operational risk</t>
  </si>
  <si>
    <t>Other risk exposure amounts</t>
  </si>
  <si>
    <t>Total Risk Exposure Amount</t>
  </si>
  <si>
    <r>
      <t xml:space="preserve"> </t>
    </r>
    <r>
      <rPr>
        <vertAlign val="superscript"/>
        <sz val="10"/>
        <rFont val="Tahoma"/>
        <family val="2"/>
      </rPr>
      <t xml:space="preserve">(1) </t>
    </r>
    <r>
      <rPr>
        <sz val="10"/>
        <rFont val="Tahoma"/>
        <family val="2"/>
      </rPr>
      <t>May include hedges, which are not securitisation positions, as per Article 338.3 of CRR</t>
    </r>
  </si>
  <si>
    <t>P&amp;L</t>
  </si>
  <si>
    <t>Interest income</t>
  </si>
  <si>
    <t>Of which debt securities income</t>
  </si>
  <si>
    <t>Of which loans and advances income</t>
  </si>
  <si>
    <t>Interest expenses</t>
  </si>
  <si>
    <t>(Of which deposits expenses)</t>
  </si>
  <si>
    <t>(Of which debt securities issued expenses)</t>
  </si>
  <si>
    <t>(Expenses on share capital repayable on demand)</t>
  </si>
  <si>
    <t>Dividend income</t>
  </si>
  <si>
    <t>Net Fee and commission income</t>
  </si>
  <si>
    <t>Gains or (-) losses on derecognition of financial assets and liabilities not measured at fair value through profit or loss, and of non financial assets, net</t>
  </si>
  <si>
    <t>Gains or (-) losses on financial assets and liabilities held for trading, net</t>
  </si>
  <si>
    <t>Gains or (-) losses on financial assets and liabilities at fair value through profit or loss, net</t>
  </si>
  <si>
    <t xml:space="preserve">Gains or (-) losses from hedge accounting, net </t>
  </si>
  <si>
    <t>Exchange differences [gain or (-) loss], net</t>
  </si>
  <si>
    <t>Net other operating income /(expenses)</t>
  </si>
  <si>
    <t>TOTAL OPERATING INCOME, NET</t>
  </si>
  <si>
    <t>(Administrative expenses)</t>
  </si>
  <si>
    <t>(Depreciation)</t>
  </si>
  <si>
    <t>Modification gains or (-) losses, net</t>
  </si>
  <si>
    <t>n.a.</t>
  </si>
  <si>
    <t>(Provisions or (-) reversal of provisions)</t>
  </si>
  <si>
    <t>(Commitments and guarantees given)</t>
  </si>
  <si>
    <t>(Other provisions)</t>
  </si>
  <si>
    <r>
      <t>Of which pending legal issues and tax litigation</t>
    </r>
    <r>
      <rPr>
        <vertAlign val="superscript"/>
        <sz val="11"/>
        <color indexed="9"/>
        <rFont val="Tahoma"/>
        <family val="2"/>
      </rPr>
      <t>1</t>
    </r>
  </si>
  <si>
    <r>
      <t>Of which restructuring</t>
    </r>
    <r>
      <rPr>
        <vertAlign val="superscript"/>
        <sz val="11"/>
        <color indexed="9"/>
        <rFont val="Tahoma"/>
        <family val="2"/>
      </rPr>
      <t>1</t>
    </r>
  </si>
  <si>
    <r>
      <t>(Increases or (-) decreases of the fund for general banking risks, net)</t>
    </r>
    <r>
      <rPr>
        <vertAlign val="superscript"/>
        <sz val="11"/>
        <color indexed="9"/>
        <rFont val="Tahoma"/>
        <family val="2"/>
      </rPr>
      <t>2</t>
    </r>
  </si>
  <si>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</si>
  <si>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</si>
  <si>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</si>
  <si>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subsidaries, joint ventures and associates and on non-financial assets)</t>
  </si>
  <si>
    <t>(of which Goodwill)</t>
  </si>
  <si>
    <t>Negative goodwill recognised in profit or loss</t>
  </si>
  <si>
    <t>Share of the profit or (-) loss of investments in subsidaries, joint ventures and associates</t>
  </si>
  <si>
    <t xml:space="preserve">Profit or (-) loss from non-current assets and disposal groups classified as held for sale not qualifying as discontinued operations    </t>
  </si>
  <si>
    <t>PROFIT OR (-) LOSS BEFORE TAX FROM CONTINUING OPERATIONS</t>
  </si>
  <si>
    <t>PROFIT OR (-) LOSS AFTER TAX FROM CONTINUING OPERATIONS</t>
  </si>
  <si>
    <t xml:space="preserve">Profit  or (-) loss after tax from discontinued operations    </t>
  </si>
  <si>
    <t>PROFIT OR (-) LOSS FOR THE YEAR</t>
  </si>
  <si>
    <t>Of which attributable to owners of the parent</t>
  </si>
  <si>
    <r>
      <rPr>
        <vertAlign val="superscript"/>
        <sz val="10"/>
        <color indexed="8"/>
        <rFont val="Tahoma"/>
        <family val="2"/>
      </rPr>
      <t xml:space="preserve"> (1) </t>
    </r>
    <r>
      <rPr>
        <sz val="10"/>
        <color indexed="8"/>
        <rFont val="Tahoma"/>
        <family val="2"/>
      </rPr>
      <t>Information available only as of end of the year</t>
    </r>
  </si>
  <si>
    <r>
      <rPr>
        <vertAlign val="superscript"/>
        <sz val="10"/>
        <rFont val="Arial"/>
        <family val="2"/>
      </rPr>
      <t xml:space="preserve">(2) </t>
    </r>
    <r>
      <rPr>
        <sz val="10"/>
        <rFont val="Arial"/>
        <family val="2"/>
      </rPr>
      <t>For IFRS compliance banks “zero” in cell “Increases or (-) decreases of the fund for general banking risks, net” must be read as “n.a.”</t>
    </r>
  </si>
  <si>
    <t>Market Risk</t>
  </si>
  <si>
    <t>SA</t>
  </si>
  <si>
    <t>IM</t>
  </si>
  <si>
    <r>
      <t xml:space="preserve">VaR </t>
    </r>
    <r>
      <rPr>
        <b/>
        <i/>
        <sz val="11"/>
        <color indexed="9"/>
        <rFont val="Tahoma"/>
        <family val="2"/>
      </rPr>
      <t>(Memorandum item)</t>
    </r>
  </si>
  <si>
    <r>
      <t xml:space="preserve">STRESSED VaR </t>
    </r>
    <r>
      <rPr>
        <b/>
        <i/>
        <sz val="11"/>
        <color indexed="9"/>
        <rFont val="Tahoma"/>
        <family val="2"/>
      </rPr>
      <t>(Memorandum item)</t>
    </r>
  </si>
  <si>
    <t>INCREMENTAL DEFAULT AND MIGRATION RISK CAPITAL CHARGE</t>
  </si>
  <si>
    <t>ALL PRICE RISKS CAPITAL CHARGE FOR CTP</t>
  </si>
  <si>
    <t>MULTIPLICATION FACTOR (mc) x AVERAGE OF PREVIOUS 60 WORKING DAYS (VaRavg)</t>
  </si>
  <si>
    <t>PREVIOUS DAY (VaRt-1)</t>
  </si>
  <si>
    <t>MULTIPLICATION FACTOR (ms) x AVERAGE OF PREVIOUS 60 WORKING DAYS (SVaRavg)</t>
  </si>
  <si>
    <t>LATEST AVAILABLE (SVaRt-1)</t>
  </si>
  <si>
    <t>12 WEEKS AVERAGE MEASURE</t>
  </si>
  <si>
    <t>LAST MEASURE</t>
  </si>
  <si>
    <t>FLOOR</t>
  </si>
  <si>
    <t>Traded Debt Instruments</t>
  </si>
  <si>
    <t xml:space="preserve">    Of which: General risk</t>
  </si>
  <si>
    <t xml:space="preserve">    Of which: Specific risk</t>
  </si>
  <si>
    <t>Equities</t>
  </si>
  <si>
    <t>Foreign exchange risk</t>
  </si>
  <si>
    <t>Commodities risk</t>
  </si>
  <si>
    <t>Total</t>
  </si>
  <si>
    <t>Credit Risk - Standardised Approach</t>
  </si>
  <si>
    <t>Standardised Approach</t>
  </si>
  <si>
    <r>
      <t>Original Exposure</t>
    </r>
    <r>
      <rPr>
        <b/>
        <vertAlign val="superscript"/>
        <sz val="11"/>
        <color indexed="9"/>
        <rFont val="Tahoma"/>
        <family val="2"/>
      </rPr>
      <t>1</t>
    </r>
  </si>
  <si>
    <r>
      <t xml:space="preserve"> Exposure Value</t>
    </r>
    <r>
      <rPr>
        <b/>
        <vertAlign val="superscript"/>
        <sz val="11"/>
        <color indexed="9"/>
        <rFont val="Tahoma"/>
        <family val="2"/>
      </rPr>
      <t>1</t>
    </r>
  </si>
  <si>
    <t>Risk exposure amount</t>
  </si>
  <si>
    <t>Value adjustments and provisions</t>
  </si>
  <si>
    <t>Consolidated data</t>
  </si>
  <si>
    <t>Central governments or central banks</t>
  </si>
  <si>
    <t xml:space="preserve">Regional governments or local authorities </t>
  </si>
  <si>
    <t>Public sector entities</t>
  </si>
  <si>
    <t xml:space="preserve">Multilateral Development Banks </t>
  </si>
  <si>
    <t>International Organisations</t>
  </si>
  <si>
    <t>Institutions</t>
  </si>
  <si>
    <t xml:space="preserve">Corporates </t>
  </si>
  <si>
    <t xml:space="preserve">     of which: SME</t>
  </si>
  <si>
    <t>Retail</t>
  </si>
  <si>
    <t>Secured by mortgages on immovable property</t>
  </si>
  <si>
    <t>Exposures in default</t>
  </si>
  <si>
    <t>Items associated with particularly high risk</t>
  </si>
  <si>
    <t>Covered bonds</t>
  </si>
  <si>
    <t>Claims on institutions and corporates with a ST credit assessment</t>
  </si>
  <si>
    <t>Collective investments undertakings (CIU)</t>
  </si>
  <si>
    <t>Equity</t>
  </si>
  <si>
    <t>Securitisation</t>
  </si>
  <si>
    <t>Other exposures</t>
  </si>
  <si>
    <t>Standardised Total</t>
  </si>
  <si>
    <r>
      <rPr>
        <vertAlign val="superscript"/>
        <sz val="10"/>
        <rFont val="Tahoma"/>
        <family val="2"/>
      </rPr>
      <t>(1)</t>
    </r>
    <r>
      <rPr>
        <sz val="10"/>
        <rFont val="Tahoma"/>
        <family val="2"/>
      </rPr>
      <t xml:space="preserve"> Original exposure, unlike Exposure value, is reported before taking into account any effect due to credit conversion factors or credit risk mitigation techniques (e.g. substitution effects). </t>
    </r>
  </si>
  <si>
    <r>
      <t>Value adjustments and provisions</t>
    </r>
    <r>
      <rPr>
        <b/>
        <vertAlign val="superscript"/>
        <sz val="11"/>
        <color indexed="9"/>
        <rFont val="Tahoma"/>
        <family val="2"/>
      </rPr>
      <t>2</t>
    </r>
  </si>
  <si>
    <r>
      <t>Standardised Total</t>
    </r>
    <r>
      <rPr>
        <b/>
        <vertAlign val="superscript"/>
        <sz val="11"/>
        <color indexed="9"/>
        <rFont val="Tahoma"/>
        <family val="2"/>
      </rPr>
      <t>2</t>
    </r>
  </si>
  <si>
    <r>
      <rPr>
        <vertAlign val="superscript"/>
        <sz val="10"/>
        <rFont val="Tahoma"/>
        <family val="2"/>
      </rPr>
      <t>(2)</t>
    </r>
    <r>
      <rPr>
        <sz val="10"/>
        <rFont val="Tahoma"/>
        <family val="2"/>
      </rPr>
      <t xml:space="preserve"> Total value adjustments and provisions per country of counterparty excludes those for securistisation exposures, additional valuation adjustments (AVAs) and other own funds reductions related to the exposures, but includes general credit risk adjustments.</t>
    </r>
  </si>
  <si>
    <t>Credit Risk - IRB Approach</t>
  </si>
  <si>
    <t>IRB Approach</t>
  </si>
  <si>
    <t>Of which: defaulted</t>
  </si>
  <si>
    <t>Central banks and central governments</t>
  </si>
  <si>
    <t>Corporates</t>
  </si>
  <si>
    <t>Corporates - Of Which: Specialised Lending</t>
  </si>
  <si>
    <t>Corporates - Of Which: SME</t>
  </si>
  <si>
    <t>Retail - Secured on real estate property</t>
  </si>
  <si>
    <t>Retail - Secured on real estate property - Of Which: SME</t>
  </si>
  <si>
    <t>Retail - Secured on real estate property - Of Which: non-SME</t>
  </si>
  <si>
    <t>Retail - Qualifying Revolving</t>
  </si>
  <si>
    <t>Retail - Other Retail</t>
  </si>
  <si>
    <t>Retail - Other Retail - Of Which: SME</t>
  </si>
  <si>
    <t>Retail - Other Retail - Of Which: non-SME</t>
  </si>
  <si>
    <t>Other non credit-obligation assets</t>
  </si>
  <si>
    <t>IRB Total</t>
  </si>
  <si>
    <t xml:space="preserve">    2018 EU-wide Transparency Exercise</t>
  </si>
  <si>
    <t xml:space="preserve"> Sovereign Exposure</t>
  </si>
  <si>
    <t>Country / Region</t>
  </si>
  <si>
    <t>Financial assets: Carrying Amount</t>
  </si>
  <si>
    <t>Memo: breakdown by accounting portfolio</t>
  </si>
  <si>
    <r>
      <t>Held for trading</t>
    </r>
    <r>
      <rPr>
        <b/>
        <vertAlign val="superscript"/>
        <sz val="12"/>
        <color indexed="9"/>
        <rFont val="Tahoma"/>
        <family val="2"/>
      </rPr>
      <t>1</t>
    </r>
    <r>
      <rPr>
        <b/>
        <sz val="12"/>
        <color indexed="9"/>
        <rFont val="Tahoma"/>
        <family val="2"/>
      </rPr>
      <t xml:space="preserve">
</t>
    </r>
  </si>
  <si>
    <r>
      <t>Designated at fair value through profit or loss</t>
    </r>
    <r>
      <rPr>
        <b/>
        <vertAlign val="superscript"/>
        <sz val="12"/>
        <color indexed="9"/>
        <rFont val="Tahoma"/>
        <family val="2"/>
      </rPr>
      <t>2</t>
    </r>
  </si>
  <si>
    <r>
      <t>Available-for-sale</t>
    </r>
    <r>
      <rPr>
        <b/>
        <vertAlign val="superscript"/>
        <sz val="12"/>
        <color indexed="9"/>
        <rFont val="Tahoma"/>
        <family val="2"/>
      </rPr>
      <t>3</t>
    </r>
  </si>
  <si>
    <r>
      <t>Loans and Receivables</t>
    </r>
    <r>
      <rPr>
        <b/>
        <vertAlign val="superscript"/>
        <sz val="12"/>
        <color indexed="9"/>
        <rFont val="Tahoma"/>
        <family val="2"/>
      </rPr>
      <t>4</t>
    </r>
  </si>
  <si>
    <t>Held-to-maturity investments</t>
  </si>
  <si>
    <t>of which: 
loans and advances</t>
  </si>
  <si>
    <t>of which: 
debt securities</t>
  </si>
  <si>
    <t>of which:
Loans and advances</t>
  </si>
  <si>
    <t>of which:
Debt securities</t>
  </si>
  <si>
    <t>TOTAL - ALL COUNTRIES</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</si>
  <si>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</si>
  <si>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</si>
  <si>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</si>
  <si>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</si>
  <si>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</si>
  <si>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</si>
  <si>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</si>
  <si>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</si>
  <si>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</si>
  <si>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</si>
  <si>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</si>
  <si>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</si>
  <si>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</si>
  <si>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</si>
  <si>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</si>
  <si>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</si>
  <si>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</si>
  <si>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</si>
  <si>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</si>
  <si>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</si>
  <si>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</si>
  <si>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</si>
  <si>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</si>
  <si>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</si>
  <si>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</si>
  <si>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</si>
  <si>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</si>
  <si>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</si>
  <si>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Iceland</t>
  </si>
  <si>
    <t>Liechtenstein</t>
  </si>
  <si>
    <t>Norway</t>
  </si>
  <si>
    <t>Switzerland</t>
  </si>
  <si>
    <t>Australia</t>
  </si>
  <si>
    <t>Canada</t>
  </si>
  <si>
    <t>China</t>
  </si>
  <si>
    <t>Hong Kong</t>
  </si>
  <si>
    <t>Japan</t>
  </si>
  <si>
    <t>U.S.</t>
  </si>
  <si>
    <t>Other advanced economies non EEA</t>
  </si>
  <si>
    <t>Other Central and eastern Europe countries non EEA</t>
  </si>
  <si>
    <t>Middle East</t>
  </si>
  <si>
    <t>Latin America and the Caribbean</t>
  </si>
  <si>
    <t>Africa</t>
  </si>
  <si>
    <t>Others</t>
  </si>
  <si>
    <t>Note:</t>
  </si>
  <si>
    <t>Information disclosed in this template is sourced from FINREP templates F 20 and F 04.</t>
  </si>
  <si>
    <t>The information reported covers all exposures to “General governments” as defined in paragraph 41 (b) of Annex V of ITS on Supervisory reporting: “central governments, state or regional governments, and local governments, including administrative bodies and non-commercial undertakings, but excluding public companies and private companies held by these administrations</t>
  </si>
  <si>
    <t>that have a commercial activity (which shall be reported under “non-financial corporations”); social security funds; and international organisations, such as the European Community, the International Monetary Fund and the Bank for International Settlements.</t>
  </si>
  <si>
    <r>
      <rPr>
        <b/>
        <u val="single"/>
        <sz val="10"/>
        <rFont val="Tahoma"/>
        <family val="2"/>
      </rPr>
      <t>Regions</t>
    </r>
    <r>
      <rPr>
        <b/>
        <sz val="10"/>
        <rFont val="Tahoma"/>
        <family val="2"/>
      </rPr>
      <t>:</t>
    </r>
  </si>
  <si>
    <r>
      <rPr>
        <b/>
        <sz val="10"/>
        <rFont val="Tahoma"/>
        <family val="2"/>
      </rPr>
      <t>Other advanced non EEA</t>
    </r>
    <r>
      <rPr>
        <sz val="10"/>
        <rFont val="Tahoma"/>
        <family val="2"/>
      </rPr>
      <t>: Israel, Korea, New Zealand,  Russia, San Marino, Singapore and Taiwan.</t>
    </r>
  </si>
  <si>
    <r>
      <rPr>
        <b/>
        <sz val="10"/>
        <color indexed="8"/>
        <rFont val="Tahoma"/>
        <family val="2"/>
      </rPr>
      <t>Other CEE non EEA</t>
    </r>
    <r>
      <rPr>
        <sz val="10"/>
        <color indexed="8"/>
        <rFont val="Tahoma"/>
        <family val="2"/>
      </rPr>
      <t>: Albania, Bosnia and Herzegovina, FYR Macedonia, Montenegro, Serbia and Turkey.</t>
    </r>
  </si>
  <si>
    <r>
      <rPr>
        <b/>
        <sz val="10"/>
        <rFont val="Tahoma"/>
        <family val="2"/>
      </rPr>
      <t>Middle East</t>
    </r>
    <r>
      <rPr>
        <sz val="10"/>
        <rFont val="Tahoma"/>
        <family val="2"/>
      </rPr>
      <t>: Bahrain, Djibouti, Iran, Iraq, Jordan, Kuwait, Lebanon, Libya, Oman, Qatar, Saudi Arabia, Sudan, Syria, United Arab Emirates and Yemen.</t>
    </r>
  </si>
  <si>
    <r>
      <rPr>
        <b/>
        <sz val="10"/>
        <rFont val="Tahoma"/>
        <family val="2"/>
      </rPr>
      <t>Latin America:</t>
    </r>
    <r>
      <rPr>
        <sz val="10"/>
        <rFont val="Tahoma"/>
        <family val="2"/>
      </rPr>
      <t xml:space="preserve"> Argentina, Belize, Bolivia, Brazil, Chile, Colombia, Costa Rica, Dominica, Dominican Republic, Ecuador, El Salvador, Grenada, Guatemala, Guyana, Haiti, Honduras, Jamaica, Mexico, Nicaragua, Panama, Paraguay, Peru, St. Kitts and Nevis, St. Lucia, St. Vincent and the Grenadines, Suriname, Trinidad and Tobago, Uruguay, Venezuela,Antigua And Barbuda, Aruba, Bahamas, Barbados, Cayman Islands, Cuba, French Guiana, Guadeloupe, Martinique, Puerto Rico, Saint Barthélemy, Turks And Caicos Islands, Virgin Islands (British), Virgin Islands (U.S. ).</t>
    </r>
  </si>
  <si>
    <r>
      <rPr>
        <b/>
        <sz val="10"/>
        <rFont val="Tahoma"/>
        <family val="2"/>
      </rPr>
      <t>Africa</t>
    </r>
    <r>
      <rPr>
        <sz val="10"/>
        <rFont val="Tahoma"/>
        <family val="2"/>
      </rPr>
      <t>: Algeria, Egypt, Morocco, South Africa, Angola, Benin, Botswana, Burkina Faso, Burundi, Cameroon, Cape Verde, Central African Republic, Chad, Comoros, Congo, Congo, The Democratic Republic Of The, Côte D'Ivoire, Equatorial Guinea, Eritrea, Ethiopia, Gabon, Gambia, Ghana, Guinea, Guinea-Bissau, Kenya, Lesotho, Liberia, Madagascar, Malawi, Mali, Mauritius, Mauritania, Mozambique, Namibia, Niger, Nigeria, Rwanda, Sao Tome And Principe, Senegal, Seychelles, Sierra Leone, South Sudan, Swaziland, Tanzania, United Republic Of, Togo, Uganda, Zambia, Zimbabwe and Tunisia.</t>
    </r>
  </si>
  <si>
    <r>
      <rPr>
        <vertAlign val="superscript"/>
        <sz val="10"/>
        <rFont val="Tahoma"/>
        <family val="2"/>
      </rPr>
      <t>(1)</t>
    </r>
    <r>
      <rPr>
        <sz val="10"/>
        <rFont val="Tahoma"/>
        <family val="2"/>
      </rPr>
      <t xml:space="preserve"> Includes "Trading financial assets" portfolio for banks reporting under GAAP</t>
    </r>
  </si>
  <si>
    <r>
      <rPr>
        <vertAlign val="superscript"/>
        <sz val="10"/>
        <rFont val="Tahoma"/>
        <family val="2"/>
      </rPr>
      <t>(2)</t>
    </r>
    <r>
      <rPr>
        <sz val="10"/>
        <rFont val="Tahoma"/>
        <family val="2"/>
      </rPr>
      <t xml:space="preserve"> Includes "Non-trading non-derivative financial assets measured at fair value through profit or loss" portfolio for banks reporting under GAAP</t>
    </r>
  </si>
  <si>
    <r>
      <rPr>
        <vertAlign val="superscript"/>
        <sz val="10"/>
        <rFont val="Tahoma"/>
        <family val="2"/>
      </rPr>
      <t>(3)</t>
    </r>
    <r>
      <rPr>
        <sz val="10"/>
        <rFont val="Tahoma"/>
        <family val="2"/>
      </rPr>
      <t xml:space="preserve"> Includes "Non-trading non-derivative financial assets measured at fair value to equity" portfolio for banks reporting under GAAP</t>
    </r>
  </si>
  <si>
    <r>
      <rPr>
        <vertAlign val="superscript"/>
        <sz val="10"/>
        <rFont val="Tahoma"/>
        <family val="2"/>
      </rPr>
      <t>(4)</t>
    </r>
    <r>
      <rPr>
        <sz val="10"/>
        <rFont val="Tahoma"/>
        <family val="2"/>
      </rPr>
      <t xml:space="preserve"> Includes "Non-trading debt instruments measured at a cost-based method" and "Other non-trading non-derivative financial assets" portfolio for banks reporting under GAAP</t>
    </r>
  </si>
  <si>
    <t xml:space="preserve"> General governments exposures by country of the counterparty </t>
  </si>
  <si>
    <t>Direct exposures</t>
  </si>
  <si>
    <t>Risk weighted exposure amount</t>
  </si>
  <si>
    <t>On balance sheet</t>
  </si>
  <si>
    <t>Derivatives</t>
  </si>
  <si>
    <t xml:space="preserve">Off balance sheet </t>
  </si>
  <si>
    <t>Residual Maturity</t>
  </si>
  <si>
    <t>Total gross carrying amount of non-derivative financial assets</t>
  </si>
  <si>
    <t>Total carrying amount of non-derivative financial assets (net of short positions)</t>
  </si>
  <si>
    <t xml:space="preserve">Derivatives with positive fair value </t>
  </si>
  <si>
    <t>Derivatives with negative fair value</t>
  </si>
  <si>
    <t>Off-balance sheet exposures</t>
  </si>
  <si>
    <t>Nominal</t>
  </si>
  <si>
    <t>Provisions</t>
  </si>
  <si>
    <t>of which: loans and advances</t>
  </si>
  <si>
    <t>of which: Financial assets held for trading</t>
  </si>
  <si>
    <t>of which: Financial assets designated at fair value through profit or loss</t>
  </si>
  <si>
    <t>of which: Financial assets at fair value through other comprehensive income</t>
  </si>
  <si>
    <t>of which: Financial assets at amortised cost</t>
  </si>
  <si>
    <t>Carrying amount</t>
  </si>
  <si>
    <t>Notional amount</t>
  </si>
  <si>
    <t>[ 0 - 3M [</t>
  </si>
  <si>
    <t>[ 3M - 1Y [</t>
  </si>
  <si>
    <t>[ 1Y - 2Y [</t>
  </si>
  <si>
    <t>[ 2Y - 3Y [</t>
  </si>
  <si>
    <t>[3Y - 5Y [</t>
  </si>
  <si>
    <t>[5Y - 10Y [</t>
  </si>
  <si>
    <t>[10Y - more</t>
  </si>
  <si>
    <r>
      <t>Others</t>
    </r>
    <r>
      <rPr>
        <b/>
        <vertAlign val="superscript"/>
        <sz val="9"/>
        <rFont val="Tahoma"/>
        <family val="2"/>
      </rPr>
      <t>(5)</t>
    </r>
  </si>
  <si>
    <t>Notes and definitions</t>
  </si>
  <si>
    <t>Information disclosed in this template is sourced from COREP template C 33, introduced with the reporting framework 2.7, applicable for reports as of 31 march 2018.</t>
  </si>
  <si>
    <r>
      <rPr>
        <b/>
        <sz val="9"/>
        <color indexed="8"/>
        <rFont val="Tahoma"/>
        <family val="2"/>
      </rPr>
      <t>(1)</t>
    </r>
    <r>
      <rPr>
        <sz val="9"/>
        <color indexed="8"/>
        <rFont val="Tahoma"/>
        <family val="2"/>
      </rPr>
      <t xml:space="preserve"> Information on sovereign exposures is only available for institutions that have sovereign exposures of at least 1% of total “Debt securities and loans receivables”. Country of breakdown is only available for institutions that hold non-domestic sovereign exposures of 10% or more compared to total sovereign exposures. Where the latter threshold is not met, information is disclosed through the aggregate "Others".      </t>
    </r>
  </si>
  <si>
    <r>
      <rPr>
        <b/>
        <sz val="9"/>
        <rFont val="Tahoma"/>
        <family val="2"/>
      </rPr>
      <t xml:space="preserve">(2) </t>
    </r>
    <r>
      <rPr>
        <sz val="9"/>
        <rFont val="Tahoma"/>
        <family val="2"/>
      </rPr>
      <t xml:space="preserve">The exposures reported cover only exposures to central, regional and local governments on immediate borrower basis, and do not include exposures to other counterparts with full or partial government guarantees </t>
    </r>
  </si>
  <si>
    <r>
      <rPr>
        <b/>
        <sz val="9"/>
        <rFont val="Tahoma"/>
        <family val="2"/>
      </rPr>
      <t xml:space="preserve">(3) </t>
    </r>
    <r>
      <rPr>
        <sz val="9"/>
        <rFont val="Tahoma"/>
        <family val="2"/>
      </rPr>
      <t xml:space="preserve">The banks disclose the exposures in the "Financial assets held for trading" portfolio after offsetting the cash short positions having the same maturities. </t>
    </r>
  </si>
  <si>
    <r>
      <t xml:space="preserve">(4) </t>
    </r>
    <r>
      <rPr>
        <sz val="9"/>
        <color indexed="8"/>
        <rFont val="Tahoma"/>
        <family val="2"/>
      </rPr>
      <t>The exposures reported include the positions towards counterparts (other than sovereign) on sovereign credit risk (i.e. CDS, financial guarantees) booked in all the accounting portfolio (on-off balance sheet). Irrespective of the denomination and or accounting classification of the positions</t>
    </r>
  </si>
  <si>
    <t xml:space="preserve">          the economic substance over the form must be used as a criteria for the identification of the exposures to be included in this column. This item does not include exposures to counterparts (other than sovereign) with full or partial government guarantees by central, regional and local governments</t>
  </si>
  <si>
    <r>
      <rPr>
        <b/>
        <sz val="9"/>
        <rFont val="Tahoma"/>
        <family val="2"/>
      </rPr>
      <t>(5)</t>
    </r>
    <r>
      <rPr>
        <b/>
        <vertAlign val="superscript"/>
        <sz val="9"/>
        <rFont val="Tahoma"/>
        <family val="2"/>
      </rPr>
      <t xml:space="preserve"> </t>
    </r>
    <r>
      <rPr>
        <sz val="9"/>
        <rFont val="Tahoma"/>
        <family val="2"/>
      </rPr>
      <t>Residual countries not reported separately in the Transparency exercise</t>
    </r>
  </si>
  <si>
    <r>
      <rPr>
        <b/>
        <sz val="10"/>
        <rFont val="Tahoma"/>
        <family val="2"/>
      </rPr>
      <t>Latin America</t>
    </r>
    <r>
      <rPr>
        <sz val="10"/>
        <rFont val="Tahoma"/>
        <family val="2"/>
      </rPr>
      <t>: Argentina, Belize, Bolivia, Brazil, Chile, Colombia, Costa Rica, Dominica, Dominican Republic, Ecuador, El Salvador, Grenada, Guatemala, Guyana, Haiti, Honduras, Jamaica, Mexico, Nicaragua, Panama, Paraguay, Peru, St. Kitts and Nevis, St. Lucia, St. Vincent and the Grenadines, Suriname, Trinidad and Tobago, Uruguay, Venezuela,Antigua And Barbuda, Aruba, Bahamas, Barbados, Cayman Islands, Cuba, French Guiana, Guadeloupe, Martinique, Puerto Rico, Saint Barthélemy, Turks And Caicos Islands, Virgin Islands (British), Virgin Islands (U.S. ).</t>
    </r>
  </si>
  <si>
    <t>Performing and non-performing exposures</t>
  </si>
  <si>
    <t>Gross carrying amount</t>
  </si>
  <si>
    <r>
      <t>Accumulated impairment, accumulated changes in fair value due to credit risk and provisions</t>
    </r>
    <r>
      <rPr>
        <b/>
        <vertAlign val="superscript"/>
        <sz val="11"/>
        <color indexed="9"/>
        <rFont val="Tahoma"/>
        <family val="2"/>
      </rPr>
      <t>4</t>
    </r>
  </si>
  <si>
    <t>Collaterals and financial guarantees received on non-performing exposures</t>
  </si>
  <si>
    <t>Of which performing but past due &gt;30 days and &lt;=90 days</t>
  </si>
  <si>
    <r>
      <t>Of which non-performing</t>
    </r>
    <r>
      <rPr>
        <b/>
        <vertAlign val="superscript"/>
        <sz val="11"/>
        <color indexed="9"/>
        <rFont val="Tahoma"/>
        <family val="2"/>
      </rPr>
      <t>1</t>
    </r>
  </si>
  <si>
    <r>
      <t>On performing exposures</t>
    </r>
    <r>
      <rPr>
        <b/>
        <vertAlign val="superscript"/>
        <sz val="11"/>
        <color indexed="9"/>
        <rFont val="Tahoma"/>
        <family val="2"/>
      </rPr>
      <t>2</t>
    </r>
  </si>
  <si>
    <r>
      <t>On non-performing exposures</t>
    </r>
    <r>
      <rPr>
        <b/>
        <vertAlign val="superscript"/>
        <sz val="11"/>
        <color indexed="9"/>
        <rFont val="Tahoma"/>
        <family val="2"/>
      </rPr>
      <t>3</t>
    </r>
  </si>
  <si>
    <t>Debt securities (including at amortised cost and fair value)</t>
  </si>
  <si>
    <t>Central banks</t>
  </si>
  <si>
    <t>General governments</t>
  </si>
  <si>
    <t>Credit institutions</t>
  </si>
  <si>
    <t>Other financial corporations</t>
  </si>
  <si>
    <t>Non-financial corporations</t>
  </si>
  <si>
    <t>Loans and advances(including at amortised cost  and fair value)</t>
  </si>
  <si>
    <t>of which: small and medium-sized enterprises at amortised cost</t>
  </si>
  <si>
    <t>Households</t>
  </si>
  <si>
    <t>DEBT INSTRUMENTS other than HFT</t>
  </si>
  <si>
    <t>OFF-BALANCE SHEET EXPOSURES</t>
  </si>
  <si>
    <r>
      <rPr>
        <vertAlign val="superscript"/>
        <sz val="10"/>
        <rFont val="Tahoma"/>
        <family val="2"/>
      </rPr>
      <t xml:space="preserve">(1) </t>
    </r>
    <r>
      <rPr>
        <sz val="10"/>
        <rFont val="Tahoma"/>
        <family val="2"/>
      </rPr>
      <t>For the definition of non-performing exposures please refer to COMMISSION IMPLEMENTING REGULATION (EU) 2015/227 of 9 January 2015, ANNEX V, Part 2-Template related instructions, subtitle 29</t>
    </r>
  </si>
  <si>
    <r>
      <rPr>
        <vertAlign val="superscript"/>
        <sz val="10"/>
        <rFont val="Tahoma"/>
        <family val="2"/>
      </rPr>
      <t>(2)</t>
    </r>
    <r>
      <rPr>
        <sz val="10"/>
        <rFont val="Tahoma"/>
        <family val="2"/>
      </rPr>
      <t xml:space="preserve"> Insitutions report here collective allowances for incurrred but not reported losses (instruments at amortised cost) and changes in fair value of performing exposures due to credit risk and provisions (instruments at fair value other than HFT)</t>
    </r>
  </si>
  <si>
    <r>
      <rPr>
        <vertAlign val="superscript"/>
        <sz val="10"/>
        <rFont val="Tahoma"/>
        <family val="2"/>
      </rPr>
      <t>(3)</t>
    </r>
    <r>
      <rPr>
        <sz val="10"/>
        <rFont val="Tahoma"/>
        <family val="2"/>
      </rPr>
      <t xml:space="preserve"> Insitutions report here specific allowances for financial assets, individually and collectively estimated  (instruments at amortised cost) and changes in fair value of NPE due to credit risk and provisions (instruments at fair value other than HFT)</t>
    </r>
  </si>
  <si>
    <r>
      <rPr>
        <vertAlign val="superscript"/>
        <sz val="10"/>
        <rFont val="Tahoma"/>
        <family val="2"/>
      </rPr>
      <t xml:space="preserve">(4) </t>
    </r>
    <r>
      <rPr>
        <sz val="10"/>
        <rFont val="Tahoma"/>
        <family val="2"/>
      </rPr>
      <t>For the on-balance sheet items, accumulated impairments and accumulated negative changes in fair value due to credit risk are disclosed with a positive sign if they are decreasing assets. Following this sign convention, information is disclosed with the opposite sign of what is reported according to the FINREP framework (templates F 18.00 / F 19.00), which  follows a sign convention based on a credit/debit convention, as explained in Annex V, Part 1 paragraphs 9 and 10 of Regulation (EU) No 680/2014 - ITS on Supervisory reporting. However, for the off-balance sheet instruments, the same item (‘Accumulated impairment, accumulated changes in fair value due to credit risk and provisions’) is disclosed consistently with the FINREP sign convention. This is because, based on this sign convention, the provisions on off-balance sheet commitments are generally reported with a positive sign.</t>
    </r>
  </si>
  <si>
    <t>Forborne exposures</t>
  </si>
  <si>
    <t>Gross carrying amount of exposures with forbearance measures</t>
  </si>
  <si>
    <r>
      <t>Accumulated impairment, accumulated changes in fair value due to credit risk and provisions for exposures with forbearance measures</t>
    </r>
    <r>
      <rPr>
        <b/>
        <vertAlign val="superscript"/>
        <sz val="11"/>
        <color indexed="9"/>
        <rFont val="Tahoma"/>
        <family val="2"/>
      </rPr>
      <t>2</t>
    </r>
  </si>
  <si>
    <t>Collateral and financial guarantees received on exposures with forbearance measures</t>
  </si>
  <si>
    <r>
      <t>Accumulated impairment, accumulated changes in fair value due to credit risk and provisions  for exposures with forbearance measures</t>
    </r>
    <r>
      <rPr>
        <b/>
        <vertAlign val="superscript"/>
        <sz val="11"/>
        <color indexed="9"/>
        <rFont val="Tahoma"/>
        <family val="2"/>
      </rPr>
      <t>2</t>
    </r>
  </si>
  <si>
    <t>Of which non-performing exposures with forbearance measures</t>
  </si>
  <si>
    <t>Of which on non-performing exposures with forbearance measures</t>
  </si>
  <si>
    <t>Debt securities (including at amortised cost  and fair value)</t>
  </si>
  <si>
    <t>Loans and advances (including at amortised cost  and fair value)</t>
  </si>
  <si>
    <t>Loan commitments given</t>
  </si>
  <si>
    <r>
      <rPr>
        <vertAlign val="superscript"/>
        <sz val="10"/>
        <rFont val="Tahoma"/>
        <family val="2"/>
      </rPr>
      <t xml:space="preserve">(1) </t>
    </r>
    <r>
      <rPr>
        <sz val="10"/>
        <rFont val="Tahoma"/>
        <family val="2"/>
      </rPr>
      <t xml:space="preserve">For the definition of forborne exposures please refer to COMMISSION IMPLEMENTING REGULATION (EU) 2015/227 of 9 January 2015, ANNEX V, Part 2-Template related instructions, subtitle 30
</t>
    </r>
  </si>
  <si>
    <r>
      <rPr>
        <vertAlign val="superscript"/>
        <sz val="10"/>
        <rFont val="Tahoma"/>
        <family val="2"/>
      </rPr>
      <t xml:space="preserve">(2) </t>
    </r>
    <r>
      <rPr>
        <sz val="10"/>
        <rFont val="Tahoma"/>
        <family val="2"/>
      </rPr>
      <t>For the on-balance sheet items, accumulated impairments and accumulated negative changes in fair value due to credit risk are disclosed with a positive sign if they are decreasing assets. Following this sign convention, information is disclosed with the opposite sign of what is reported according to the FINREP framework (templates F 18.00 / F 19.00), which  follows a sign convention based on a credit/debit convention, as explained in Annex V, Part 1 paragraphs 9 and 10 of Regulation (EU) No 680/2014 - ITS on Supervisory reporting. However, for the off-balance sheet instruments, the same item (‘Accumulated impairment, accumulated changes in fair value due to credit risk and provisions’) is disclosed consistently with the FINREP sign convention. This is because, based on this sign convention, the provisions on off-balance sheet commitments are generally reported with a positive sign.</t>
    </r>
  </si>
  <si>
    <t>GERMANY</t>
  </si>
  <si>
    <t>SPAIN</t>
  </si>
  <si>
    <t>FRANCE</t>
  </si>
  <si>
    <t>UNITED KINGDOM</t>
  </si>
  <si>
    <t>CROATIA</t>
  </si>
  <si>
    <t>ITALY</t>
  </si>
  <si>
    <t>LUXEMBOURG</t>
  </si>
  <si>
    <t>SLOVAKIA</t>
  </si>
  <si>
    <t>TURKEY</t>
  </si>
  <si>
    <t>UNITED STATES</t>
  </si>
  <si>
    <r>
      <rPr>
        <vertAlign val="superscript"/>
        <sz val="10"/>
        <rFont val="Tahoma"/>
        <family val="2"/>
      </rPr>
      <t>(2)</t>
    </r>
    <r>
      <rPr>
        <sz val="10"/>
        <rFont val="Tahoma"/>
        <family val="2"/>
      </rPr>
      <t xml:space="preserve"> For corporate – specialised lending, original values reported in December 2017 at consolidated level include all specialised lending exposures, while the corresponding “of which defaulted” exclude those subject to the slotting criteria approach.</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</si>
</sst>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yy;@"/>
    <numFmt numFmtId="165" formatCode="d/m/yy;@"/>
    <numFmt numFmtId="166" formatCode="0.0%"/>
    <numFmt numFmtId="167" formatCode="#,##0.0"/>
    <numFmt numFmtId="168" formatCode="&quot;Sì&quot;;&quot;Sì&quot;;&quot;No&quot;"/>
    <numFmt numFmtId="169" formatCode="&quot;Vero&quot;;&quot;Vero&quot;;&quot;Falso&quot;"/>
    <numFmt numFmtId="170" formatCode="&quot;Attivo&quot;;&quot;Attivo&quot;;&quot;Inattivo&quot;"/>
    <numFmt numFmtId="171" formatCode="[$€-2]\ #.##000_);[Red]\([$€-2]\ #.##000\)"/>
  </numFmts>
  <fonts count="122">
    <font>
      <sz val="10"/>
      <name val="Arial"/>
      <family val="2"/>
    </font>
    <font>
      <sz val="10"/>
      <color indexed="8"/>
      <name val="Century Gothic"/>
      <family val="2"/>
    </font>
    <font>
      <b/>
      <sz val="26"/>
      <name val="Tahoma"/>
      <family val="2"/>
    </font>
    <font>
      <sz val="26"/>
      <name val="Albany AMT"/>
      <family val="2"/>
    </font>
    <font>
      <b/>
      <sz val="28"/>
      <name val="Chiller"/>
      <family val="5"/>
    </font>
    <font>
      <sz val="14"/>
      <name val="Arial"/>
      <family val="2"/>
    </font>
    <font>
      <b/>
      <sz val="10"/>
      <name val="Arial"/>
      <family val="2"/>
    </font>
    <font>
      <sz val="9"/>
      <color indexed="8"/>
      <name val="Tahoma"/>
      <family val="2"/>
    </font>
    <font>
      <sz val="12"/>
      <color indexed="8"/>
      <name val="Tahoma"/>
      <family val="2"/>
    </font>
    <font>
      <b/>
      <sz val="20"/>
      <name val="Tahoma"/>
      <family val="2"/>
    </font>
    <font>
      <b/>
      <sz val="14"/>
      <name val="Tahoma"/>
      <family val="2"/>
    </font>
    <font>
      <sz val="14"/>
      <color indexed="8"/>
      <name val="Tahoma"/>
      <family val="2"/>
    </font>
    <font>
      <b/>
      <sz val="28"/>
      <color indexed="8"/>
      <name val="Tahoma"/>
      <family val="2"/>
    </font>
    <font>
      <sz val="10"/>
      <name val="Tahoma"/>
      <family val="2"/>
    </font>
    <font>
      <sz val="11"/>
      <color indexed="8"/>
      <name val="Tahoma"/>
      <family val="2"/>
    </font>
    <font>
      <b/>
      <sz val="12"/>
      <color indexed="9"/>
      <name val="Tahoma"/>
      <family val="2"/>
    </font>
    <font>
      <b/>
      <sz val="11"/>
      <name val="Tahoma"/>
      <family val="2"/>
    </font>
    <font>
      <sz val="9"/>
      <name val="Tahoma"/>
      <family val="2"/>
    </font>
    <font>
      <sz val="11"/>
      <name val="Tahoma"/>
      <family val="2"/>
    </font>
    <font>
      <b/>
      <sz val="9"/>
      <color indexed="8"/>
      <name val="Tahoma"/>
      <family val="2"/>
    </font>
    <font>
      <b/>
      <sz val="11"/>
      <color indexed="8"/>
      <name val="Tahoma"/>
      <family val="2"/>
    </font>
    <font>
      <b/>
      <sz val="9"/>
      <name val="Tahoma"/>
      <family val="2"/>
    </font>
    <font>
      <b/>
      <vertAlign val="superscript"/>
      <sz val="12"/>
      <color indexed="9"/>
      <name val="Tahoma"/>
      <family val="2"/>
    </font>
    <font>
      <sz val="10"/>
      <color indexed="8"/>
      <name val="Tahoma"/>
      <family val="2"/>
    </font>
    <font>
      <i/>
      <sz val="9"/>
      <color indexed="8"/>
      <name val="Tahoma"/>
      <family val="2"/>
    </font>
    <font>
      <sz val="10"/>
      <name val="Times New Roman"/>
      <family val="1"/>
    </font>
    <font>
      <sz val="14"/>
      <name val="Tahoma"/>
      <family val="2"/>
    </font>
    <font>
      <b/>
      <vertAlign val="superscript"/>
      <sz val="11"/>
      <color indexed="9"/>
      <name val="Verdana"/>
      <family val="2"/>
    </font>
    <font>
      <vertAlign val="superscript"/>
      <sz val="10"/>
      <name val="Tahoma"/>
      <family val="2"/>
    </font>
    <font>
      <b/>
      <u val="single"/>
      <sz val="8"/>
      <name val="Verdana"/>
      <family val="2"/>
    </font>
    <font>
      <i/>
      <sz val="10"/>
      <name val="Arial"/>
      <family val="2"/>
    </font>
    <font>
      <vertAlign val="superscript"/>
      <sz val="11"/>
      <color indexed="9"/>
      <name val="Tahoma"/>
      <family val="2"/>
    </font>
    <font>
      <vertAlign val="superscript"/>
      <sz val="10"/>
      <color indexed="8"/>
      <name val="Tahoma"/>
      <family val="2"/>
    </font>
    <font>
      <vertAlign val="superscript"/>
      <sz val="10"/>
      <name val="Arial"/>
      <family val="2"/>
    </font>
    <font>
      <sz val="10"/>
      <name val="Helv"/>
      <family val="0"/>
    </font>
    <font>
      <b/>
      <i/>
      <sz val="11"/>
      <color indexed="9"/>
      <name val="Tahoma"/>
      <family val="2"/>
    </font>
    <font>
      <b/>
      <vertAlign val="superscript"/>
      <sz val="11"/>
      <color indexed="9"/>
      <name val="Tahoma"/>
      <family val="2"/>
    </font>
    <font>
      <sz val="18"/>
      <name val="Tahoma"/>
      <family val="2"/>
    </font>
    <font>
      <b/>
      <sz val="16"/>
      <name val="Tahoma"/>
      <family val="2"/>
    </font>
    <font>
      <b/>
      <u val="single"/>
      <sz val="10"/>
      <name val="Tahoma"/>
      <family val="2"/>
    </font>
    <font>
      <b/>
      <sz val="10"/>
      <name val="Tahoma"/>
      <family val="2"/>
    </font>
    <font>
      <b/>
      <sz val="10"/>
      <color indexed="8"/>
      <name val="Tahoma"/>
      <family val="2"/>
    </font>
    <font>
      <b/>
      <vertAlign val="superscript"/>
      <sz val="9"/>
      <name val="Tahoma"/>
      <family val="2"/>
    </font>
    <font>
      <sz val="8"/>
      <name val="Tahoma"/>
      <family val="2"/>
    </font>
    <font>
      <b/>
      <sz val="10"/>
      <color indexed="52"/>
      <name val="Century Gothic"/>
      <family val="2"/>
    </font>
    <font>
      <sz val="10"/>
      <color indexed="52"/>
      <name val="Century Gothic"/>
      <family val="2"/>
    </font>
    <font>
      <b/>
      <sz val="10"/>
      <color indexed="9"/>
      <name val="Century Gothic"/>
      <family val="2"/>
    </font>
    <font>
      <sz val="10"/>
      <color indexed="9"/>
      <name val="Century Gothic"/>
      <family val="2"/>
    </font>
    <font>
      <sz val="10"/>
      <color indexed="62"/>
      <name val="Century Gothic"/>
      <family val="2"/>
    </font>
    <font>
      <sz val="10"/>
      <color indexed="60"/>
      <name val="Century Gothic"/>
      <family val="2"/>
    </font>
    <font>
      <sz val="11"/>
      <color indexed="8"/>
      <name val="Calibri"/>
      <family val="2"/>
    </font>
    <font>
      <b/>
      <sz val="10"/>
      <color indexed="63"/>
      <name val="Century Gothic"/>
      <family val="2"/>
    </font>
    <font>
      <sz val="10"/>
      <color indexed="10"/>
      <name val="Century Gothic"/>
      <family val="2"/>
    </font>
    <font>
      <i/>
      <sz val="10"/>
      <color indexed="23"/>
      <name val="Century Gothic"/>
      <family val="2"/>
    </font>
    <font>
      <sz val="18"/>
      <color indexed="54"/>
      <name val="Calibri Light"/>
      <family val="2"/>
    </font>
    <font>
      <b/>
      <sz val="15"/>
      <color indexed="54"/>
      <name val="Century Gothic"/>
      <family val="2"/>
    </font>
    <font>
      <b/>
      <sz val="13"/>
      <color indexed="54"/>
      <name val="Century Gothic"/>
      <family val="2"/>
    </font>
    <font>
      <b/>
      <sz val="11"/>
      <color indexed="54"/>
      <name val="Century Gothic"/>
      <family val="2"/>
    </font>
    <font>
      <b/>
      <sz val="10"/>
      <color indexed="8"/>
      <name val="Century Gothic"/>
      <family val="2"/>
    </font>
    <font>
      <sz val="10"/>
      <color indexed="20"/>
      <name val="Century Gothic"/>
      <family val="2"/>
    </font>
    <font>
      <sz val="10"/>
      <color indexed="17"/>
      <name val="Century Gothic"/>
      <family val="2"/>
    </font>
    <font>
      <b/>
      <sz val="14"/>
      <color indexed="9"/>
      <name val="Tahoma"/>
      <family val="2"/>
    </font>
    <font>
      <sz val="10"/>
      <color indexed="9"/>
      <name val="Arial"/>
      <family val="2"/>
    </font>
    <font>
      <b/>
      <sz val="11"/>
      <color indexed="9"/>
      <name val="Tahoma"/>
      <family val="2"/>
    </font>
    <font>
      <sz val="11"/>
      <color indexed="9"/>
      <name val="Tahoma"/>
      <family val="2"/>
    </font>
    <font>
      <sz val="10"/>
      <color indexed="10"/>
      <name val="Arial"/>
      <family val="2"/>
    </font>
    <font>
      <sz val="18"/>
      <color indexed="8"/>
      <name val="Tahoma"/>
      <family val="2"/>
    </font>
    <font>
      <b/>
      <sz val="14"/>
      <color indexed="8"/>
      <name val="Tahoma"/>
      <family val="2"/>
    </font>
    <font>
      <sz val="18"/>
      <color indexed="10"/>
      <name val="Tahoma"/>
      <family val="2"/>
    </font>
    <font>
      <sz val="11"/>
      <color indexed="10"/>
      <name val="Tahoma"/>
      <family val="2"/>
    </font>
    <font>
      <sz val="18"/>
      <color indexed="9"/>
      <name val="Tahoma"/>
      <family val="2"/>
    </font>
    <font>
      <sz val="12"/>
      <color indexed="9"/>
      <name val="Tahoma"/>
      <family val="2"/>
    </font>
    <font>
      <b/>
      <sz val="12"/>
      <color indexed="56"/>
      <name val="Tahoma"/>
      <family val="2"/>
    </font>
    <font>
      <sz val="9"/>
      <color indexed="9"/>
      <name val="Tahoma"/>
      <family val="2"/>
    </font>
    <font>
      <sz val="9"/>
      <color indexed="22"/>
      <name val="Tahoma"/>
      <family val="2"/>
    </font>
    <font>
      <b/>
      <sz val="9"/>
      <color indexed="22"/>
      <name val="Tahoma"/>
      <family val="2"/>
    </font>
    <font>
      <sz val="10"/>
      <color indexed="9"/>
      <name val="Calibri"/>
      <family val="2"/>
    </font>
    <font>
      <b/>
      <strike/>
      <sz val="11"/>
      <color indexed="9"/>
      <name val="Tahoma"/>
      <family val="2"/>
    </font>
    <font>
      <b/>
      <sz val="15"/>
      <color indexed="9"/>
      <name val="Tahoma"/>
      <family val="2"/>
    </font>
    <font>
      <sz val="10"/>
      <color theme="1"/>
      <name val="Century Gothic"/>
      <family val="2"/>
    </font>
    <font>
      <b/>
      <sz val="10"/>
      <color rgb="FFFA7D00"/>
      <name val="Century Gothic"/>
      <family val="2"/>
    </font>
    <font>
      <sz val="10"/>
      <color rgb="FFFA7D00"/>
      <name val="Century Gothic"/>
      <family val="2"/>
    </font>
    <font>
      <b/>
      <sz val="10"/>
      <color theme="0"/>
      <name val="Century Gothic"/>
      <family val="2"/>
    </font>
    <font>
      <sz val="10"/>
      <color theme="0"/>
      <name val="Century Gothic"/>
      <family val="2"/>
    </font>
    <font>
      <sz val="10"/>
      <color rgb="FF3F3F76"/>
      <name val="Century Gothic"/>
      <family val="2"/>
    </font>
    <font>
      <sz val="10"/>
      <color rgb="FF9C5700"/>
      <name val="Century Gothic"/>
      <family val="2"/>
    </font>
    <font>
      <sz val="11"/>
      <color theme="1"/>
      <name val="Calibri"/>
      <family val="2"/>
    </font>
    <font>
      <b/>
      <sz val="10"/>
      <color rgb="FF3F3F3F"/>
      <name val="Century Gothic"/>
      <family val="2"/>
    </font>
    <font>
      <sz val="10"/>
      <color rgb="FFFF0000"/>
      <name val="Century Gothic"/>
      <family val="2"/>
    </font>
    <font>
      <i/>
      <sz val="10"/>
      <color rgb="FF7F7F7F"/>
      <name val="Century Gothic"/>
      <family val="2"/>
    </font>
    <font>
      <sz val="18"/>
      <color theme="3"/>
      <name val="Calibri Light"/>
      <family val="2"/>
    </font>
    <font>
      <b/>
      <sz val="15"/>
      <color theme="3"/>
      <name val="Century Gothic"/>
      <family val="2"/>
    </font>
    <font>
      <b/>
      <sz val="13"/>
      <color theme="3"/>
      <name val="Century Gothic"/>
      <family val="2"/>
    </font>
    <font>
      <b/>
      <sz val="11"/>
      <color theme="3"/>
      <name val="Century Gothic"/>
      <family val="2"/>
    </font>
    <font>
      <b/>
      <sz val="10"/>
      <color theme="1"/>
      <name val="Century Gothic"/>
      <family val="2"/>
    </font>
    <font>
      <sz val="10"/>
      <color rgb="FF9C0006"/>
      <name val="Century Gothic"/>
      <family val="2"/>
    </font>
    <font>
      <sz val="10"/>
      <color rgb="FF006100"/>
      <name val="Century Gothic"/>
      <family val="2"/>
    </font>
    <font>
      <b/>
      <sz val="14"/>
      <color theme="0"/>
      <name val="Tahoma"/>
      <family val="2"/>
    </font>
    <font>
      <sz val="10"/>
      <color theme="0"/>
      <name val="Arial"/>
      <family val="2"/>
    </font>
    <font>
      <b/>
      <sz val="11"/>
      <color theme="0"/>
      <name val="Tahoma"/>
      <family val="2"/>
    </font>
    <font>
      <sz val="11"/>
      <color theme="0"/>
      <name val="Tahoma"/>
      <family val="2"/>
    </font>
    <font>
      <b/>
      <sz val="12"/>
      <color theme="0"/>
      <name val="Tahoma"/>
      <family val="2"/>
    </font>
    <font>
      <sz val="10"/>
      <color rgb="FFFF0000"/>
      <name val="Arial"/>
      <family val="2"/>
    </font>
    <font>
      <sz val="11"/>
      <color theme="1"/>
      <name val="Tahoma"/>
      <family val="2"/>
    </font>
    <font>
      <sz val="18"/>
      <color theme="1"/>
      <name val="Tahoma"/>
      <family val="2"/>
    </font>
    <font>
      <b/>
      <sz val="14"/>
      <color theme="1"/>
      <name val="Tahoma"/>
      <family val="2"/>
    </font>
    <font>
      <sz val="18"/>
      <color rgb="FFFF0000"/>
      <name val="Tahoma"/>
      <family val="2"/>
    </font>
    <font>
      <b/>
      <sz val="11"/>
      <color theme="1"/>
      <name val="Tahoma"/>
      <family val="2"/>
    </font>
    <font>
      <sz val="11"/>
      <color rgb="FFFF0000"/>
      <name val="Tahoma"/>
      <family val="2"/>
    </font>
    <font>
      <sz val="18"/>
      <color theme="0"/>
      <name val="Tahoma"/>
      <family val="2"/>
    </font>
    <font>
      <sz val="12"/>
      <color theme="0"/>
      <name val="Tahoma"/>
      <family val="2"/>
    </font>
    <font>
      <b/>
      <sz val="12"/>
      <color rgb="FF002060"/>
      <name val="Tahoma"/>
      <family val="2"/>
    </font>
    <font>
      <sz val="9"/>
      <color theme="0"/>
      <name val="Tahoma"/>
      <family val="2"/>
    </font>
    <font>
      <b/>
      <sz val="9"/>
      <color theme="1"/>
      <name val="Tahoma"/>
      <family val="2"/>
    </font>
    <font>
      <sz val="9"/>
      <color rgb="FFD9D9D9"/>
      <name val="Tahoma"/>
      <family val="2"/>
    </font>
    <font>
      <b/>
      <sz val="9"/>
      <color rgb="FFD9D9D9"/>
      <name val="Tahoma"/>
      <family val="2"/>
    </font>
    <font>
      <sz val="10"/>
      <color theme="0"/>
      <name val="Calibri"/>
      <family val="2"/>
    </font>
    <font>
      <sz val="11"/>
      <color rgb="FFFF3300"/>
      <name val="Tahoma"/>
      <family val="2"/>
    </font>
    <font>
      <sz val="10"/>
      <color theme="1"/>
      <name val="Tahoma"/>
      <family val="2"/>
    </font>
    <font>
      <b/>
      <strike/>
      <sz val="11"/>
      <color theme="0"/>
      <name val="Tahoma"/>
      <family val="2"/>
    </font>
    <font>
      <sz val="14"/>
      <color theme="1"/>
      <name val="Tahoma"/>
      <family val="2"/>
    </font>
    <font>
      <b/>
      <sz val="15"/>
      <color theme="0"/>
      <name val="Tahoma"/>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236C91"/>
        <bgColor indexed="64"/>
      </patternFill>
    </fill>
    <fill>
      <patternFill patternType="solid">
        <fgColor rgb="FF247198"/>
        <bgColor indexed="64"/>
      </patternFill>
    </fill>
    <fill>
      <patternFill patternType="solid">
        <fgColor theme="0" tint="-0.3499799966812134"/>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indexed="65"/>
        <bgColor indexed="64"/>
      </patternFill>
    </fill>
    <fill>
      <patternFill patternType="solid">
        <fgColor rgb="FFD9D9D9"/>
        <bgColor indexed="64"/>
      </patternFill>
    </fill>
    <fill>
      <patternFill patternType="solid">
        <fgColor rgb="FF216587"/>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thin"/>
    </border>
    <border>
      <left style="medium"/>
      <right style="medium"/>
      <top style="thin"/>
      <bottom style="thin"/>
    </border>
    <border>
      <left style="medium"/>
      <right style="medium"/>
      <top style="thin"/>
      <bottom style="medium"/>
    </border>
    <border>
      <left/>
      <right/>
      <top/>
      <bottom style="medium"/>
    </border>
    <border>
      <left style="medium"/>
      <right/>
      <top style="medium"/>
      <bottom style="medium"/>
    </border>
    <border>
      <left style="medium"/>
      <right style="medium"/>
      <top style="medium"/>
      <bottom style="medium"/>
    </border>
    <border>
      <left/>
      <right style="thin"/>
      <top style="medium"/>
      <bottom style="medium"/>
    </border>
    <border>
      <left style="thin"/>
      <right style="medium"/>
      <top style="medium"/>
      <bottom style="medium"/>
    </border>
    <border>
      <left/>
      <right style="thin"/>
      <top style="medium"/>
      <bottom/>
    </border>
    <border>
      <left style="thin"/>
      <right style="medium"/>
      <top style="medium"/>
      <bottom/>
    </border>
    <border>
      <left/>
      <right style="thin"/>
      <top style="thin"/>
      <bottom style="thin"/>
    </border>
    <border>
      <left style="thin"/>
      <right style="medium"/>
      <top style="thin"/>
      <bottom style="thin"/>
    </border>
    <border>
      <left/>
      <right style="thin"/>
      <top/>
      <bottom style="thin"/>
    </border>
    <border>
      <left style="thin"/>
      <right style="medium"/>
      <top/>
      <bottom style="thin"/>
    </border>
    <border>
      <left/>
      <right/>
      <top style="thin"/>
      <bottom/>
    </border>
    <border>
      <left style="thin"/>
      <right style="medium"/>
      <top style="thin"/>
      <bottom/>
    </border>
    <border>
      <left/>
      <right style="thin"/>
      <top style="thin"/>
      <bottom/>
    </border>
    <border>
      <left style="medium"/>
      <right/>
      <top style="thin"/>
      <bottom style="thin"/>
    </border>
    <border>
      <left style="medium"/>
      <right style="medium"/>
      <top style="thin"/>
      <bottom>
        <color indexed="63"/>
      </bottom>
    </border>
    <border>
      <left/>
      <right style="thin"/>
      <top/>
      <bottom/>
    </border>
    <border>
      <left style="thin"/>
      <right style="medium"/>
      <top/>
      <bottom/>
    </border>
    <border>
      <left style="medium"/>
      <right style="medium"/>
      <top/>
      <bottom style="thin"/>
    </border>
    <border>
      <left style="medium"/>
      <right/>
      <top/>
      <bottom style="thin"/>
    </border>
    <border>
      <left/>
      <right style="thin"/>
      <top style="medium"/>
      <bottom style="thin"/>
    </border>
    <border>
      <left style="thin"/>
      <right style="medium"/>
      <top style="medium"/>
      <bottom style="thin"/>
    </border>
    <border>
      <left style="medium"/>
      <right style="medium"/>
      <top/>
      <bottom/>
    </border>
    <border>
      <left style="medium"/>
      <right style="medium"/>
      <top/>
      <bottom style="medium"/>
    </border>
    <border>
      <left/>
      <right style="thin"/>
      <top style="thin"/>
      <bottom style="medium"/>
    </border>
    <border>
      <left style="thin"/>
      <right style="medium"/>
      <top style="thin"/>
      <bottom style="medium"/>
    </border>
    <border>
      <left style="medium"/>
      <right style="thin"/>
      <top style="medium"/>
      <bottom style="thin"/>
    </border>
    <border>
      <left style="medium"/>
      <right style="thin"/>
      <top/>
      <bottom style="medium"/>
    </border>
    <border>
      <left style="thin"/>
      <right style="medium"/>
      <top/>
      <bottom style="medium"/>
    </border>
    <border>
      <left style="medium"/>
      <right style="thin"/>
      <top style="thin"/>
      <bottom style="medium"/>
    </border>
    <border>
      <left style="medium"/>
      <right/>
      <top style="medium"/>
      <bottom style="thin"/>
    </border>
    <border>
      <left style="medium"/>
      <right/>
      <top style="thin"/>
      <bottom style="medium"/>
    </border>
    <border>
      <left style="medium"/>
      <right style="thin"/>
      <top style="medium"/>
      <bottom style="medium"/>
    </border>
    <border>
      <left style="medium"/>
      <right style="medium"/>
      <top style="medium"/>
      <bottom/>
    </border>
    <border>
      <left style="medium"/>
      <right/>
      <top style="medium"/>
      <bottom/>
    </border>
    <border>
      <left/>
      <right style="medium"/>
      <top style="medium"/>
      <bottom/>
    </border>
    <border>
      <left style="medium"/>
      <right/>
      <top/>
      <bottom/>
    </border>
    <border>
      <left/>
      <right style="medium"/>
      <top/>
      <bottom/>
    </border>
    <border>
      <left/>
      <right style="medium"/>
      <top/>
      <bottom style="thin"/>
    </border>
    <border>
      <left style="medium"/>
      <right/>
      <top/>
      <bottom style="medium"/>
    </border>
    <border>
      <left style="thin"/>
      <right style="thin"/>
      <top/>
      <bottom style="medium"/>
    </border>
    <border>
      <left style="thin"/>
      <right/>
      <top/>
      <bottom/>
    </border>
    <border>
      <left style="thin"/>
      <right>
        <color indexed="63"/>
      </right>
      <top style="medium"/>
      <bottom style="medium"/>
    </border>
    <border>
      <left/>
      <right/>
      <top/>
      <bottom style="thin"/>
    </border>
    <border>
      <left>
        <color indexed="63"/>
      </left>
      <right>
        <color indexed="63"/>
      </right>
      <top style="medium"/>
      <bottom style="thin"/>
    </border>
    <border>
      <left/>
      <right style="medium"/>
      <top style="medium"/>
      <bottom style="thin"/>
    </border>
    <border>
      <left/>
      <right/>
      <top style="medium"/>
      <bottom/>
    </border>
    <border>
      <left style="thin"/>
      <right style="thin"/>
      <top/>
      <bottom style="thin"/>
    </border>
    <border>
      <left style="thin"/>
      <right style="thin"/>
      <top style="thin"/>
      <bottom style="medium"/>
    </border>
    <border>
      <left style="medium"/>
      <right style="thin"/>
      <top/>
      <bottom style="thin"/>
    </border>
    <border>
      <left style="medium"/>
      <right style="thin"/>
      <top style="thin"/>
      <bottom style="thin"/>
    </border>
    <border>
      <left/>
      <right style="medium"/>
      <top/>
      <bottom style="medium"/>
    </border>
    <border>
      <left/>
      <right style="thin"/>
      <top/>
      <bottom style="medium"/>
    </border>
    <border>
      <left style="thin"/>
      <right/>
      <top/>
      <bottom style="medium"/>
    </border>
    <border>
      <left style="medium"/>
      <right/>
      <top style="thin"/>
      <bottom/>
    </border>
    <border>
      <left style="thin"/>
      <right style="thin"/>
      <top style="medium"/>
      <bottom/>
    </border>
    <border>
      <left style="thin"/>
      <right style="thin"/>
      <top/>
      <bottom/>
    </border>
    <border>
      <left style="thin"/>
      <right/>
      <top style="medium"/>
      <bottom/>
    </border>
    <border>
      <left style="thin"/>
      <right style="thin"/>
      <top style="medium"/>
      <bottom style="medium"/>
    </border>
    <border>
      <left style="thin"/>
      <right style="thin"/>
      <top style="thin"/>
      <bottom style="thin"/>
    </border>
    <border>
      <left style="medium"/>
      <right style="thin"/>
      <top style="medium"/>
      <bottom/>
    </border>
    <border>
      <left style="medium"/>
      <right style="thin"/>
      <top/>
      <bottom/>
    </border>
    <border>
      <left style="thin"/>
      <right/>
      <top/>
      <bottom style="thin"/>
    </border>
    <border>
      <left/>
      <right>
        <color indexed="63"/>
      </right>
      <top style="thin"/>
      <bottom style="thin"/>
    </border>
    <border>
      <left/>
      <right/>
      <top style="medium"/>
      <bottom style="medium"/>
    </border>
    <border>
      <left style="medium"/>
      <right style="hair"/>
      <top style="medium"/>
      <bottom>
        <color indexed="63"/>
      </bottom>
    </border>
    <border>
      <left style="thin"/>
      <right style="hair"/>
      <top style="medium"/>
      <bottom>
        <color indexed="63"/>
      </bottom>
    </border>
    <border>
      <left style="medium"/>
      <right style="hair"/>
      <top/>
      <bottom>
        <color indexed="63"/>
      </bottom>
    </border>
    <border>
      <left style="thin"/>
      <right style="hair"/>
      <top/>
      <bottom>
        <color indexed="63"/>
      </bottom>
    </border>
    <border>
      <left style="medium"/>
      <right style="hair"/>
      <top>
        <color indexed="63"/>
      </top>
      <bottom style="medium"/>
    </border>
    <border>
      <left style="thin"/>
      <right style="hair"/>
      <top/>
      <bottom style="medium"/>
    </border>
    <border>
      <left style="medium"/>
      <right style="hair"/>
      <top style="medium"/>
      <bottom style="medium"/>
    </border>
    <border>
      <left style="thin"/>
      <right style="hair"/>
      <top style="medium"/>
      <bottom style="medium"/>
    </border>
    <border>
      <left>
        <color indexed="63"/>
      </left>
      <right style="hair"/>
      <top style="medium"/>
      <bottom style="medium"/>
    </border>
    <border>
      <left>
        <color indexed="63"/>
      </left>
      <right style="hair"/>
      <top>
        <color indexed="63"/>
      </top>
      <bottom style="medium"/>
    </border>
    <border>
      <left/>
      <right style="medium"/>
      <top style="medium"/>
      <bottom style="medium"/>
    </border>
    <border>
      <left style="thin"/>
      <right style="thin"/>
      <top style="medium"/>
      <bottom style="thin"/>
    </border>
    <border>
      <left style="thin"/>
      <right/>
      <top style="medium"/>
      <bottom style="thin"/>
    </border>
    <border>
      <left style="thin"/>
      <right style="thin"/>
      <top style="thin"/>
      <bottom/>
    </border>
    <border>
      <left style="thin"/>
      <right>
        <color indexed="63"/>
      </right>
      <top style="thin"/>
      <bottom>
        <color indexed="63"/>
      </bottom>
    </border>
    <border>
      <left style="medium"/>
      <right style="thin"/>
      <top style="thin"/>
      <bottom>
        <color indexed="63"/>
      </bottom>
    </border>
    <border>
      <left/>
      <right style="medium"/>
      <top style="thin"/>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80" fillId="20" borderId="1" applyNumberFormat="0" applyAlignment="0" applyProtection="0"/>
    <xf numFmtId="0" fontId="81" fillId="0" borderId="2" applyNumberFormat="0" applyFill="0" applyAlignment="0" applyProtection="0"/>
    <xf numFmtId="0" fontId="82" fillId="21" borderId="3" applyNumberFormat="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3" fillId="26" borderId="0" applyNumberFormat="0" applyBorder="0" applyAlignment="0" applyProtection="0"/>
    <xf numFmtId="0" fontId="83" fillId="27" borderId="0" applyNumberFormat="0" applyBorder="0" applyAlignment="0" applyProtection="0"/>
    <xf numFmtId="0" fontId="8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5" fillId="29" borderId="0" applyNumberFormat="0" applyBorder="0" applyAlignment="0" applyProtection="0"/>
    <xf numFmtId="0" fontId="0" fillId="0" borderId="0">
      <alignment/>
      <protection/>
    </xf>
    <xf numFmtId="0" fontId="86" fillId="0" borderId="0">
      <alignment/>
      <protection/>
    </xf>
    <xf numFmtId="0" fontId="8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6" fillId="0" borderId="0">
      <alignment/>
      <protection/>
    </xf>
    <xf numFmtId="0" fontId="86" fillId="0" borderId="0">
      <alignment/>
      <protection/>
    </xf>
    <xf numFmtId="0" fontId="86" fillId="0" borderId="0">
      <alignment/>
      <protection/>
    </xf>
    <xf numFmtId="0" fontId="0" fillId="0" borderId="0">
      <alignment/>
      <protection/>
    </xf>
    <xf numFmtId="0" fontId="34" fillId="0" borderId="0">
      <alignment/>
      <protection/>
    </xf>
    <xf numFmtId="0" fontId="0" fillId="30" borderId="4" applyNumberFormat="0" applyFont="0" applyAlignment="0" applyProtection="0"/>
    <xf numFmtId="0" fontId="87" fillId="20" borderId="5" applyNumberFormat="0" applyAlignment="0" applyProtection="0"/>
    <xf numFmtId="9" fontId="0" fillId="0" borderId="0" applyFont="0" applyFill="0" applyBorder="0" applyAlignment="0" applyProtection="0"/>
    <xf numFmtId="0" fontId="0" fillId="0" borderId="0">
      <alignment/>
      <protection/>
    </xf>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6" applyNumberFormat="0" applyFill="0" applyAlignment="0" applyProtection="0"/>
    <xf numFmtId="0" fontId="92" fillId="0" borderId="7" applyNumberFormat="0" applyFill="0" applyAlignment="0" applyProtection="0"/>
    <xf numFmtId="0" fontId="93" fillId="0" borderId="8" applyNumberFormat="0" applyFill="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31" borderId="0" applyNumberFormat="0" applyBorder="0" applyAlignment="0" applyProtection="0"/>
    <xf numFmtId="0" fontId="9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59">
    <xf numFmtId="0" fontId="0" fillId="0" borderId="0" xfId="0" applyAlignment="1">
      <alignment/>
    </xf>
    <xf numFmtId="0" fontId="0" fillId="0" borderId="0" xfId="0" applyAlignment="1" applyProtection="1">
      <alignment/>
      <protection/>
    </xf>
    <xf numFmtId="0" fontId="0" fillId="33" borderId="0" xfId="0" applyFill="1" applyAlignment="1" applyProtection="1">
      <alignment/>
      <protection/>
    </xf>
    <xf numFmtId="0" fontId="4" fillId="33" borderId="0" xfId="0" applyFont="1" applyFill="1" applyAlignment="1" applyProtection="1">
      <alignment horizontal="center"/>
      <protection/>
    </xf>
    <xf numFmtId="0" fontId="97" fillId="34" borderId="10" xfId="0" applyFont="1" applyFill="1" applyBorder="1" applyAlignment="1" applyProtection="1">
      <alignment horizontal="left" vertical="center"/>
      <protection/>
    </xf>
    <xf numFmtId="0" fontId="5" fillId="33" borderId="10" xfId="0" applyNumberFormat="1" applyFont="1" applyFill="1" applyBorder="1" applyAlignment="1" applyProtection="1">
      <alignment horizontal="center" vertical="center" wrapText="1"/>
      <protection/>
    </xf>
    <xf numFmtId="0" fontId="0" fillId="0" borderId="0" xfId="0" applyAlignment="1" applyProtection="1">
      <alignment horizontal="center" vertical="center"/>
      <protection/>
    </xf>
    <xf numFmtId="0" fontId="98" fillId="33" borderId="0" xfId="0" applyFont="1" applyFill="1" applyAlignment="1" applyProtection="1">
      <alignment horizontal="center" vertical="center"/>
      <protection/>
    </xf>
    <xf numFmtId="0" fontId="97" fillId="34" borderId="11" xfId="0" applyFont="1" applyFill="1" applyBorder="1" applyAlignment="1" applyProtection="1">
      <alignment horizontal="left" vertical="center"/>
      <protection/>
    </xf>
    <xf numFmtId="49" fontId="5" fillId="33" borderId="11" xfId="0" applyNumberFormat="1" applyFont="1" applyFill="1" applyBorder="1" applyAlignment="1" applyProtection="1">
      <alignment horizontal="center" vertical="center"/>
      <protection/>
    </xf>
    <xf numFmtId="0" fontId="97" fillId="34" borderId="12" xfId="0" applyFont="1" applyFill="1" applyBorder="1" applyAlignment="1" applyProtection="1">
      <alignment horizontal="left" vertical="center"/>
      <protection/>
    </xf>
    <xf numFmtId="0" fontId="5" fillId="33" borderId="12" xfId="0" applyNumberFormat="1" applyFont="1" applyFill="1" applyBorder="1" applyAlignment="1" applyProtection="1">
      <alignment horizontal="center" vertical="center"/>
      <protection/>
    </xf>
    <xf numFmtId="0" fontId="98" fillId="33" borderId="0" xfId="0" applyFont="1" applyFill="1" applyAlignment="1" applyProtection="1">
      <alignment/>
      <protection/>
    </xf>
    <xf numFmtId="0" fontId="0" fillId="33" borderId="0" xfId="0" applyFill="1" applyBorder="1" applyAlignment="1" applyProtection="1">
      <alignment/>
      <protection/>
    </xf>
    <xf numFmtId="0" fontId="6" fillId="33" borderId="0" xfId="0" applyFont="1" applyFill="1" applyBorder="1" applyAlignment="1" applyProtection="1">
      <alignment/>
      <protection/>
    </xf>
    <xf numFmtId="0" fontId="0" fillId="0" borderId="0" xfId="0" applyBorder="1" applyAlignment="1" applyProtection="1">
      <alignment/>
      <protection/>
    </xf>
    <xf numFmtId="0" fontId="6" fillId="0" borderId="0" xfId="0" applyFont="1" applyFill="1" applyBorder="1" applyAlignment="1" applyProtection="1">
      <alignment/>
      <protection/>
    </xf>
    <xf numFmtId="0" fontId="0" fillId="0" borderId="0" xfId="0" applyFill="1" applyBorder="1" applyAlignment="1" applyProtection="1">
      <alignment/>
      <protection/>
    </xf>
    <xf numFmtId="0" fontId="7" fillId="0" borderId="0" xfId="46" applyFont="1" applyAlignment="1" applyProtection="1">
      <alignment horizontal="center" vertical="center" wrapText="1"/>
      <protection/>
    </xf>
    <xf numFmtId="0" fontId="13" fillId="33" borderId="13" xfId="46" applyFont="1" applyFill="1" applyBorder="1" applyAlignment="1" applyProtection="1">
      <alignment horizontal="center" vertical="center" wrapText="1"/>
      <protection/>
    </xf>
    <xf numFmtId="0" fontId="13" fillId="33" borderId="13" xfId="46" applyFont="1" applyFill="1" applyBorder="1" applyAlignment="1" applyProtection="1">
      <alignment horizontal="center" wrapText="1"/>
      <protection/>
    </xf>
    <xf numFmtId="164" fontId="99" fillId="35" borderId="14" xfId="46" applyNumberFormat="1" applyFont="1" applyFill="1" applyBorder="1" applyAlignment="1" applyProtection="1">
      <alignment horizontal="center" vertical="center" wrapText="1"/>
      <protection/>
    </xf>
    <xf numFmtId="164" fontId="99" fillId="35" borderId="15" xfId="46" applyNumberFormat="1" applyFont="1" applyFill="1" applyBorder="1" applyAlignment="1" applyProtection="1">
      <alignment horizontal="center" vertical="center" wrapText="1"/>
      <protection/>
    </xf>
    <xf numFmtId="0" fontId="99" fillId="35" borderId="16" xfId="46" applyFont="1" applyFill="1" applyBorder="1" applyAlignment="1" applyProtection="1">
      <alignment horizontal="center" vertical="center" wrapText="1"/>
      <protection/>
    </xf>
    <xf numFmtId="0" fontId="99" fillId="35" borderId="17" xfId="46" applyFont="1" applyFill="1" applyBorder="1" applyAlignment="1" applyProtection="1">
      <alignment horizontal="center" vertical="center" wrapText="1"/>
      <protection/>
    </xf>
    <xf numFmtId="0" fontId="14" fillId="0" borderId="0" xfId="46" applyFont="1" applyAlignment="1" applyProtection="1">
      <alignment horizontal="center" vertical="center" wrapText="1"/>
      <protection/>
    </xf>
    <xf numFmtId="0" fontId="7" fillId="0" borderId="0" xfId="46" applyFont="1" applyAlignment="1" applyProtection="1">
      <alignment vertical="center"/>
      <protection/>
    </xf>
    <xf numFmtId="0" fontId="99" fillId="35" borderId="11" xfId="61" applyFont="1" applyFill="1" applyBorder="1" applyAlignment="1" applyProtection="1">
      <alignment horizontal="center" vertical="center" wrapText="1"/>
      <protection/>
    </xf>
    <xf numFmtId="0" fontId="99" fillId="35" borderId="10" xfId="61" applyFont="1" applyFill="1" applyBorder="1" applyAlignment="1" applyProtection="1">
      <alignment horizontal="left" vertical="center" wrapText="1" indent="1"/>
      <protection/>
    </xf>
    <xf numFmtId="0" fontId="17" fillId="33" borderId="18" xfId="46" applyFont="1" applyFill="1" applyBorder="1" applyAlignment="1" applyProtection="1">
      <alignment horizontal="left" vertical="center" wrapText="1"/>
      <protection/>
    </xf>
    <xf numFmtId="0" fontId="17" fillId="33" borderId="19" xfId="46" applyFont="1" applyFill="1" applyBorder="1" applyAlignment="1" applyProtection="1">
      <alignment horizontal="left" vertical="center" wrapText="1" indent="1"/>
      <protection/>
    </xf>
    <xf numFmtId="165" fontId="7" fillId="0" borderId="0" xfId="46" applyNumberFormat="1" applyFont="1" applyAlignment="1" applyProtection="1">
      <alignment vertical="center"/>
      <protection/>
    </xf>
    <xf numFmtId="0" fontId="14" fillId="0" borderId="0" xfId="46" applyFont="1" applyAlignment="1" applyProtection="1">
      <alignment vertical="center"/>
      <protection/>
    </xf>
    <xf numFmtId="0" fontId="99" fillId="35" borderId="11" xfId="61" applyFont="1" applyFill="1" applyBorder="1" applyAlignment="1" applyProtection="1">
      <alignment horizontal="left" vertical="center" wrapText="1" indent="1"/>
      <protection/>
    </xf>
    <xf numFmtId="0" fontId="17" fillId="33" borderId="20" xfId="46" applyFont="1" applyFill="1" applyBorder="1" applyAlignment="1" applyProtection="1">
      <alignment horizontal="left" vertical="center" wrapText="1"/>
      <protection/>
    </xf>
    <xf numFmtId="0" fontId="17" fillId="33" borderId="21" xfId="46" applyFont="1" applyFill="1" applyBorder="1" applyAlignment="1" applyProtection="1">
      <alignment horizontal="left" vertical="center" wrapText="1" indent="1"/>
      <protection/>
    </xf>
    <xf numFmtId="0" fontId="100" fillId="35" borderId="11" xfId="61" applyFont="1" applyFill="1" applyBorder="1" applyAlignment="1" applyProtection="1">
      <alignment horizontal="center" vertical="center" wrapText="1"/>
      <protection/>
    </xf>
    <xf numFmtId="0" fontId="100" fillId="35" borderId="11" xfId="61" applyFont="1" applyFill="1" applyBorder="1" applyAlignment="1" applyProtection="1">
      <alignment horizontal="left" vertical="center" wrapText="1" indent="1"/>
      <protection/>
    </xf>
    <xf numFmtId="0" fontId="17" fillId="33" borderId="22" xfId="46" applyFont="1" applyFill="1" applyBorder="1" applyAlignment="1" applyProtection="1">
      <alignment horizontal="left" vertical="center" wrapText="1"/>
      <protection/>
    </xf>
    <xf numFmtId="0" fontId="17" fillId="33" borderId="23" xfId="46" applyFont="1" applyFill="1" applyBorder="1" applyAlignment="1" applyProtection="1">
      <alignment horizontal="left" vertical="center" wrapText="1" indent="1"/>
      <protection/>
    </xf>
    <xf numFmtId="0" fontId="17" fillId="33" borderId="24" xfId="46" applyFont="1" applyFill="1" applyBorder="1" applyAlignment="1" applyProtection="1">
      <alignment horizontal="left" vertical="center" wrapText="1"/>
      <protection/>
    </xf>
    <xf numFmtId="0" fontId="17" fillId="33" borderId="25" xfId="46" applyFont="1" applyFill="1" applyBorder="1" applyAlignment="1" applyProtection="1">
      <alignment horizontal="left" vertical="center" wrapText="1" indent="1"/>
      <protection/>
    </xf>
    <xf numFmtId="0" fontId="19" fillId="0" borderId="0" xfId="46" applyFont="1" applyAlignment="1" applyProtection="1">
      <alignment vertical="center"/>
      <protection/>
    </xf>
    <xf numFmtId="0" fontId="20" fillId="0" borderId="0" xfId="46" applyFont="1" applyAlignment="1" applyProtection="1">
      <alignment vertical="center"/>
      <protection/>
    </xf>
    <xf numFmtId="0" fontId="100" fillId="35" borderId="11" xfId="61" applyFont="1" applyFill="1" applyBorder="1" applyAlignment="1" applyProtection="1">
      <alignment horizontal="left" vertical="center" wrapText="1" indent="2"/>
      <protection/>
    </xf>
    <xf numFmtId="0" fontId="17" fillId="33" borderId="26" xfId="46" applyFont="1" applyFill="1" applyBorder="1" applyAlignment="1" applyProtection="1">
      <alignment horizontal="left" vertical="center" wrapText="1"/>
      <protection/>
    </xf>
    <xf numFmtId="0" fontId="7" fillId="33" borderId="0" xfId="46" applyFont="1" applyFill="1" applyAlignment="1" applyProtection="1">
      <alignment vertical="center"/>
      <protection/>
    </xf>
    <xf numFmtId="0" fontId="14" fillId="33" borderId="0" xfId="46" applyFont="1" applyFill="1" applyAlignment="1" applyProtection="1">
      <alignment vertical="center"/>
      <protection/>
    </xf>
    <xf numFmtId="3" fontId="16" fillId="33" borderId="27" xfId="46" applyNumberFormat="1" applyFont="1" applyFill="1" applyBorder="1" applyAlignment="1" applyProtection="1">
      <alignment horizontal="right" vertical="center" wrapText="1" indent="1"/>
      <protection/>
    </xf>
    <xf numFmtId="3" fontId="16" fillId="33" borderId="11" xfId="46" applyNumberFormat="1" applyFont="1" applyFill="1" applyBorder="1" applyAlignment="1" applyProtection="1">
      <alignment horizontal="right" vertical="center" wrapText="1" indent="1"/>
      <protection/>
    </xf>
    <xf numFmtId="0" fontId="100" fillId="35" borderId="28" xfId="61" applyFont="1" applyFill="1" applyBorder="1" applyAlignment="1" applyProtection="1">
      <alignment horizontal="center" vertical="center" wrapText="1"/>
      <protection/>
    </xf>
    <xf numFmtId="0" fontId="100" fillId="35" borderId="28" xfId="61" applyFont="1" applyFill="1" applyBorder="1" applyAlignment="1" applyProtection="1">
      <alignment horizontal="left" vertical="center" wrapText="1" indent="1"/>
      <protection/>
    </xf>
    <xf numFmtId="0" fontId="17" fillId="33" borderId="29" xfId="46" applyFont="1" applyFill="1" applyBorder="1" applyAlignment="1" applyProtection="1">
      <alignment horizontal="left" vertical="center" wrapText="1"/>
      <protection/>
    </xf>
    <xf numFmtId="0" fontId="17" fillId="33" borderId="30" xfId="46" applyFont="1" applyFill="1" applyBorder="1" applyAlignment="1" applyProtection="1">
      <alignment horizontal="left" vertical="center" wrapText="1" indent="1"/>
      <protection/>
    </xf>
    <xf numFmtId="0" fontId="99" fillId="35" borderId="15" xfId="61" applyFont="1" applyFill="1" applyBorder="1" applyAlignment="1" applyProtection="1">
      <alignment horizontal="center" vertical="center" wrapText="1"/>
      <protection/>
    </xf>
    <xf numFmtId="0" fontId="99" fillId="35" borderId="15" xfId="61" applyFont="1" applyFill="1" applyBorder="1" applyAlignment="1" applyProtection="1">
      <alignment horizontal="left" vertical="center" wrapText="1" indent="1"/>
      <protection/>
    </xf>
    <xf numFmtId="0" fontId="17" fillId="33" borderId="16" xfId="46" applyFont="1" applyFill="1" applyBorder="1" applyAlignment="1" applyProtection="1">
      <alignment horizontal="left" vertical="center" wrapText="1"/>
      <protection/>
    </xf>
    <xf numFmtId="0" fontId="17" fillId="33" borderId="17" xfId="46" applyFont="1" applyFill="1" applyBorder="1" applyAlignment="1" applyProtection="1">
      <alignment horizontal="left" vertical="center" wrapText="1" indent="1"/>
      <protection/>
    </xf>
    <xf numFmtId="0" fontId="99" fillId="35" borderId="31" xfId="61" applyFont="1" applyFill="1" applyBorder="1" applyAlignment="1" applyProtection="1" quotePrefix="1">
      <alignment horizontal="center" vertical="center" wrapText="1"/>
      <protection/>
    </xf>
    <xf numFmtId="0" fontId="99" fillId="35" borderId="31" xfId="61" applyFont="1" applyFill="1" applyBorder="1" applyAlignment="1" applyProtection="1">
      <alignment horizontal="left" vertical="center" wrapText="1" indent="1"/>
      <protection/>
    </xf>
    <xf numFmtId="3" fontId="16" fillId="33" borderId="32" xfId="46" applyNumberFormat="1" applyFont="1" applyFill="1" applyBorder="1" applyAlignment="1" applyProtection="1">
      <alignment horizontal="right" vertical="center" wrapText="1" indent="1"/>
      <protection/>
    </xf>
    <xf numFmtId="3" fontId="16" fillId="33" borderId="31" xfId="46" applyNumberFormat="1" applyFont="1" applyFill="1" applyBorder="1" applyAlignment="1" applyProtection="1">
      <alignment horizontal="right" vertical="center" wrapText="1" indent="1"/>
      <protection/>
    </xf>
    <xf numFmtId="0" fontId="99" fillId="35" borderId="10" xfId="61" applyFont="1" applyFill="1" applyBorder="1" applyAlignment="1" applyProtection="1">
      <alignment horizontal="center" vertical="center" wrapText="1"/>
      <protection/>
    </xf>
    <xf numFmtId="0" fontId="17" fillId="33" borderId="33" xfId="61" applyNumberFormat="1" applyFont="1" applyFill="1" applyBorder="1" applyAlignment="1" applyProtection="1">
      <alignment horizontal="left" vertical="center" wrapText="1"/>
      <protection/>
    </xf>
    <xf numFmtId="0" fontId="17" fillId="33" borderId="34" xfId="61" applyNumberFormat="1" applyFont="1" applyFill="1" applyBorder="1" applyAlignment="1" applyProtection="1">
      <alignment horizontal="left" vertical="center" wrapText="1" indent="1"/>
      <protection/>
    </xf>
    <xf numFmtId="0" fontId="100" fillId="35" borderId="35" xfId="61" applyFont="1" applyFill="1" applyBorder="1" applyAlignment="1" applyProtection="1">
      <alignment horizontal="center" vertical="center" wrapText="1"/>
      <protection/>
    </xf>
    <xf numFmtId="0" fontId="100" fillId="35" borderId="35" xfId="61" applyFont="1" applyFill="1" applyBorder="1" applyAlignment="1" applyProtection="1">
      <alignment horizontal="left" vertical="center" wrapText="1" indent="1"/>
      <protection/>
    </xf>
    <xf numFmtId="0" fontId="17" fillId="33" borderId="29" xfId="61" applyNumberFormat="1" applyFont="1" applyFill="1" applyBorder="1" applyAlignment="1" applyProtection="1">
      <alignment horizontal="left" vertical="center" wrapText="1"/>
      <protection/>
    </xf>
    <xf numFmtId="0" fontId="17" fillId="33" borderId="30" xfId="61" applyNumberFormat="1" applyFont="1" applyFill="1" applyBorder="1" applyAlignment="1" applyProtection="1">
      <alignment horizontal="left" vertical="center" wrapText="1" indent="1"/>
      <protection/>
    </xf>
    <xf numFmtId="0" fontId="99" fillId="35" borderId="10" xfId="61" applyFont="1" applyFill="1" applyBorder="1" applyAlignment="1" applyProtection="1" quotePrefix="1">
      <alignment horizontal="center" vertical="center" wrapText="1"/>
      <protection/>
    </xf>
    <xf numFmtId="0" fontId="19" fillId="33" borderId="33" xfId="46" applyFont="1" applyFill="1" applyBorder="1" applyAlignment="1" applyProtection="1">
      <alignment horizontal="left" vertical="center" wrapText="1"/>
      <protection/>
    </xf>
    <xf numFmtId="0" fontId="19" fillId="33" borderId="34" xfId="46" applyFont="1" applyFill="1" applyBorder="1" applyAlignment="1" applyProtection="1">
      <alignment horizontal="left" vertical="center" wrapText="1" indent="1"/>
      <protection/>
    </xf>
    <xf numFmtId="0" fontId="99" fillId="35" borderId="11" xfId="61" applyFont="1" applyFill="1" applyBorder="1" applyAlignment="1" applyProtection="1" quotePrefix="1">
      <alignment horizontal="center" vertical="center" wrapText="1"/>
      <protection/>
    </xf>
    <xf numFmtId="0" fontId="19" fillId="33" borderId="20" xfId="46" applyFont="1" applyFill="1" applyBorder="1" applyAlignment="1" applyProtection="1">
      <alignment horizontal="left" vertical="center" wrapText="1"/>
      <protection/>
    </xf>
    <xf numFmtId="0" fontId="7" fillId="33" borderId="21" xfId="46" applyFont="1" applyFill="1" applyBorder="1" applyAlignment="1" applyProtection="1">
      <alignment horizontal="left" vertical="center" wrapText="1" indent="1"/>
      <protection/>
    </xf>
    <xf numFmtId="0" fontId="99" fillId="35" borderId="36" xfId="61" applyFont="1" applyFill="1" applyBorder="1" applyAlignment="1" applyProtection="1" quotePrefix="1">
      <alignment horizontal="center" vertical="center" wrapText="1"/>
      <protection/>
    </xf>
    <xf numFmtId="0" fontId="99" fillId="35" borderId="12" xfId="61" applyFont="1" applyFill="1" applyBorder="1" applyAlignment="1" applyProtection="1">
      <alignment horizontal="left" vertical="center" wrapText="1" indent="1"/>
      <protection/>
    </xf>
    <xf numFmtId="0" fontId="19" fillId="33" borderId="37" xfId="46" applyFont="1" applyFill="1" applyBorder="1" applyAlignment="1" applyProtection="1">
      <alignment horizontal="left" vertical="center" wrapText="1"/>
      <protection/>
    </xf>
    <xf numFmtId="0" fontId="7" fillId="33" borderId="38" xfId="46" applyFont="1" applyFill="1" applyBorder="1" applyAlignment="1" applyProtection="1">
      <alignment horizontal="left" vertical="center" wrapText="1" indent="1"/>
      <protection/>
    </xf>
    <xf numFmtId="0" fontId="101" fillId="34" borderId="15" xfId="46" applyFont="1" applyFill="1" applyBorder="1" applyAlignment="1" applyProtection="1">
      <alignment horizontal="center" vertical="center" wrapText="1"/>
      <protection/>
    </xf>
    <xf numFmtId="0" fontId="99" fillId="35" borderId="15" xfId="61" applyFont="1" applyFill="1" applyBorder="1" applyAlignment="1" applyProtection="1" quotePrefix="1">
      <alignment horizontal="center" vertical="center" wrapText="1"/>
      <protection/>
    </xf>
    <xf numFmtId="0" fontId="21" fillId="33" borderId="16" xfId="46" applyFont="1" applyFill="1" applyBorder="1" applyAlignment="1" applyProtection="1">
      <alignment horizontal="left" vertical="center" wrapText="1"/>
      <protection/>
    </xf>
    <xf numFmtId="0" fontId="19" fillId="33" borderId="17" xfId="46" applyFont="1" applyFill="1" applyBorder="1" applyAlignment="1" applyProtection="1">
      <alignment horizontal="left" vertical="center" wrapText="1" indent="1"/>
      <protection/>
    </xf>
    <xf numFmtId="0" fontId="19" fillId="33" borderId="16" xfId="46" applyFont="1" applyFill="1" applyBorder="1" applyAlignment="1" applyProtection="1">
      <alignment horizontal="left" vertical="center" wrapText="1"/>
      <protection/>
    </xf>
    <xf numFmtId="0" fontId="23" fillId="0" borderId="0" xfId="46" applyFont="1" applyAlignment="1" applyProtection="1" quotePrefix="1">
      <alignment vertical="center"/>
      <protection/>
    </xf>
    <xf numFmtId="0" fontId="7" fillId="0" borderId="0" xfId="46" applyFont="1" applyAlignment="1" applyProtection="1">
      <alignment horizontal="center" vertical="center"/>
      <protection/>
    </xf>
    <xf numFmtId="0" fontId="23" fillId="0" borderId="0" xfId="46" applyFont="1" applyAlignment="1" applyProtection="1">
      <alignment vertical="center"/>
      <protection/>
    </xf>
    <xf numFmtId="0" fontId="23" fillId="0" borderId="0" xfId="46" applyFont="1" applyAlignment="1" applyProtection="1">
      <alignment horizontal="left" vertical="top"/>
      <protection/>
    </xf>
    <xf numFmtId="0" fontId="8" fillId="0" borderId="0" xfId="46" applyFont="1" applyAlignment="1" applyProtection="1">
      <alignment vertical="center"/>
      <protection/>
    </xf>
    <xf numFmtId="0" fontId="13" fillId="33" borderId="0" xfId="46" applyFont="1" applyFill="1" applyBorder="1" applyAlignment="1" applyProtection="1">
      <alignment horizontal="center" vertical="center" wrapText="1"/>
      <protection/>
    </xf>
    <xf numFmtId="164" fontId="101" fillId="35" borderId="15" xfId="46" applyNumberFormat="1" applyFont="1" applyFill="1" applyBorder="1" applyAlignment="1" applyProtection="1">
      <alignment horizontal="center" vertical="center" wrapText="1"/>
      <protection/>
    </xf>
    <xf numFmtId="0" fontId="99" fillId="35" borderId="39" xfId="61" applyFont="1" applyFill="1" applyBorder="1" applyAlignment="1" applyProtection="1">
      <alignment horizontal="center" vertical="center" wrapText="1"/>
      <protection/>
    </xf>
    <xf numFmtId="0" fontId="99" fillId="35" borderId="34" xfId="61" applyFont="1" applyFill="1" applyBorder="1" applyAlignment="1" applyProtection="1">
      <alignment horizontal="left" vertical="center" wrapText="1" indent="1"/>
      <protection/>
    </xf>
    <xf numFmtId="165" fontId="7" fillId="0" borderId="10" xfId="46" applyNumberFormat="1" applyFont="1" applyBorder="1" applyAlignment="1" applyProtection="1">
      <alignment horizontal="center" vertical="center"/>
      <protection/>
    </xf>
    <xf numFmtId="0" fontId="99" fillId="35" borderId="40" xfId="61" applyFont="1" applyFill="1" applyBorder="1" applyAlignment="1" applyProtection="1">
      <alignment horizontal="center" vertical="center" wrapText="1"/>
      <protection/>
    </xf>
    <xf numFmtId="0" fontId="99" fillId="35" borderId="41" xfId="61" applyFont="1" applyFill="1" applyBorder="1" applyAlignment="1" applyProtection="1">
      <alignment horizontal="left" vertical="center" wrapText="1" indent="1"/>
      <protection/>
    </xf>
    <xf numFmtId="165" fontId="7" fillId="0" borderId="36" xfId="46" applyNumberFormat="1" applyFont="1" applyBorder="1" applyAlignment="1" applyProtection="1">
      <alignment horizontal="center" vertical="center"/>
      <protection/>
    </xf>
    <xf numFmtId="0" fontId="7" fillId="0" borderId="10" xfId="46" applyFont="1" applyBorder="1" applyAlignment="1" applyProtection="1">
      <alignment horizontal="center" vertical="center" wrapText="1"/>
      <protection/>
    </xf>
    <xf numFmtId="0" fontId="99" fillId="35" borderId="42" xfId="61" applyFont="1" applyFill="1" applyBorder="1" applyAlignment="1" applyProtection="1">
      <alignment horizontal="center" vertical="center" wrapText="1"/>
      <protection/>
    </xf>
    <xf numFmtId="0" fontId="99" fillId="35" borderId="38" xfId="61" applyFont="1" applyFill="1" applyBorder="1" applyAlignment="1" applyProtection="1">
      <alignment horizontal="left" vertical="center" wrapText="1" indent="1"/>
      <protection/>
    </xf>
    <xf numFmtId="0" fontId="7" fillId="0" borderId="12" xfId="46" applyFont="1" applyBorder="1" applyAlignment="1" applyProtection="1">
      <alignment horizontal="center" vertical="center" wrapText="1"/>
      <protection/>
    </xf>
    <xf numFmtId="0" fontId="7" fillId="0" borderId="36" xfId="46" applyFont="1" applyBorder="1" applyAlignment="1" applyProtection="1" quotePrefix="1">
      <alignment horizontal="center" vertical="center"/>
      <protection/>
    </xf>
    <xf numFmtId="0" fontId="24" fillId="0" borderId="0" xfId="46" applyFont="1" applyAlignment="1" applyProtection="1" quotePrefix="1">
      <alignment horizontal="left" vertical="center"/>
      <protection/>
    </xf>
    <xf numFmtId="0" fontId="7" fillId="0" borderId="0" xfId="46" applyFont="1" applyAlignment="1" applyProtection="1">
      <alignment horizontal="left" vertical="center"/>
      <protection/>
    </xf>
    <xf numFmtId="0" fontId="10" fillId="33" borderId="0" xfId="0" applyFont="1" applyFill="1" applyAlignment="1" applyProtection="1">
      <alignment horizontal="left" vertical="center" indent="22"/>
      <protection/>
    </xf>
    <xf numFmtId="14" fontId="13" fillId="33" borderId="0" xfId="0" applyNumberFormat="1" applyFont="1" applyFill="1" applyBorder="1" applyAlignment="1" applyProtection="1">
      <alignment horizontal="center"/>
      <protection/>
    </xf>
    <xf numFmtId="14" fontId="99" fillId="35" borderId="14" xfId="0" applyNumberFormat="1" applyFont="1" applyFill="1" applyBorder="1" applyAlignment="1" applyProtection="1">
      <alignment horizontal="center" vertical="center" wrapText="1"/>
      <protection/>
    </xf>
    <xf numFmtId="14" fontId="99" fillId="35" borderId="15" xfId="0" applyNumberFormat="1" applyFont="1" applyFill="1" applyBorder="1" applyAlignment="1" applyProtection="1">
      <alignment horizontal="center" vertical="center" wrapText="1"/>
      <protection/>
    </xf>
    <xf numFmtId="0" fontId="100" fillId="34" borderId="10" xfId="0" applyFont="1" applyFill="1" applyBorder="1" applyAlignment="1" applyProtection="1">
      <alignment horizontal="left" vertical="center" wrapText="1"/>
      <protection/>
    </xf>
    <xf numFmtId="3" fontId="18" fillId="33" borderId="43" xfId="0" applyNumberFormat="1" applyFont="1" applyFill="1" applyBorder="1" applyAlignment="1" applyProtection="1">
      <alignment horizontal="right" vertical="center" indent="1"/>
      <protection/>
    </xf>
    <xf numFmtId="3" fontId="18" fillId="33" borderId="10" xfId="0" applyNumberFormat="1" applyFont="1" applyFill="1" applyBorder="1" applyAlignment="1" applyProtection="1">
      <alignment horizontal="right" vertical="center" indent="1"/>
      <protection/>
    </xf>
    <xf numFmtId="0" fontId="100" fillId="34" borderId="11" xfId="0" applyFont="1" applyFill="1" applyBorder="1" applyAlignment="1" applyProtection="1">
      <alignment horizontal="left" vertical="center" wrapText="1"/>
      <protection/>
    </xf>
    <xf numFmtId="0" fontId="102" fillId="0" borderId="0" xfId="0" applyFont="1" applyAlignment="1" applyProtection="1">
      <alignment vertical="center"/>
      <protection/>
    </xf>
    <xf numFmtId="0" fontId="100" fillId="34" borderId="35" xfId="0" applyFont="1" applyFill="1" applyBorder="1" applyAlignment="1" applyProtection="1">
      <alignment horizontal="left" vertical="center" wrapText="1"/>
      <protection/>
    </xf>
    <xf numFmtId="0" fontId="99" fillId="34" borderId="12" xfId="0" applyFont="1" applyFill="1" applyBorder="1" applyAlignment="1" applyProtection="1">
      <alignment horizontal="left" vertical="center"/>
      <protection/>
    </xf>
    <xf numFmtId="3" fontId="16" fillId="33" borderId="44" xfId="0" applyNumberFormat="1" applyFont="1" applyFill="1" applyBorder="1" applyAlignment="1" applyProtection="1">
      <alignment horizontal="right" vertical="center" indent="1"/>
      <protection/>
    </xf>
    <xf numFmtId="3" fontId="16" fillId="33" borderId="12" xfId="0" applyNumberFormat="1" applyFont="1" applyFill="1" applyBorder="1" applyAlignment="1" applyProtection="1">
      <alignment horizontal="right" vertical="center" indent="1"/>
      <protection/>
    </xf>
    <xf numFmtId="0" fontId="102" fillId="0" borderId="0" xfId="0" applyFont="1" applyAlignment="1" applyProtection="1">
      <alignment/>
      <protection/>
    </xf>
    <xf numFmtId="0" fontId="13" fillId="33" borderId="0" xfId="0" applyFont="1" applyFill="1" applyAlignment="1" applyProtection="1" quotePrefix="1">
      <alignment horizontal="left" vertical="center"/>
      <protection/>
    </xf>
    <xf numFmtId="0" fontId="13" fillId="33" borderId="0" xfId="0" applyFont="1" applyFill="1" applyAlignment="1" applyProtection="1">
      <alignment vertical="top"/>
      <protection/>
    </xf>
    <xf numFmtId="0" fontId="103" fillId="0" borderId="0" xfId="53" applyFont="1" applyFill="1" applyProtection="1">
      <alignment/>
      <protection/>
    </xf>
    <xf numFmtId="0" fontId="10" fillId="33" borderId="0" xfId="0" applyFont="1" applyFill="1" applyAlignment="1" applyProtection="1">
      <alignment vertical="center"/>
      <protection/>
    </xf>
    <xf numFmtId="0" fontId="99" fillId="35" borderId="45" xfId="57" applyFont="1" applyFill="1" applyBorder="1" applyAlignment="1" applyProtection="1">
      <alignment horizontal="center" vertical="center" wrapText="1"/>
      <protection/>
    </xf>
    <xf numFmtId="0" fontId="99" fillId="35" borderId="17" xfId="57" applyFont="1" applyFill="1" applyBorder="1" applyAlignment="1" applyProtection="1">
      <alignment horizontal="center" vertical="center" wrapText="1"/>
      <protection/>
    </xf>
    <xf numFmtId="0" fontId="0" fillId="33" borderId="0" xfId="0" applyFill="1" applyAlignment="1" applyProtection="1">
      <alignment vertical="center"/>
      <protection/>
    </xf>
    <xf numFmtId="0" fontId="23" fillId="33" borderId="0" xfId="57" applyFont="1" applyFill="1" applyBorder="1" applyAlignment="1" applyProtection="1">
      <alignment horizontal="right" indent="3"/>
      <protection/>
    </xf>
    <xf numFmtId="0" fontId="100" fillId="35" borderId="46" xfId="57" applyFont="1" applyFill="1" applyBorder="1" applyAlignment="1" applyProtection="1">
      <alignment horizontal="left"/>
      <protection/>
    </xf>
    <xf numFmtId="0" fontId="100" fillId="35" borderId="35" xfId="57" applyFont="1" applyFill="1" applyBorder="1" applyAlignment="1" applyProtection="1">
      <alignment horizontal="left"/>
      <protection/>
    </xf>
    <xf numFmtId="0" fontId="100" fillId="35" borderId="36" xfId="57" applyFont="1" applyFill="1" applyBorder="1" applyAlignment="1" applyProtection="1">
      <alignment horizontal="left"/>
      <protection/>
    </xf>
    <xf numFmtId="0" fontId="99" fillId="35" borderId="15" xfId="57" applyFont="1" applyFill="1" applyBorder="1" applyAlignment="1" applyProtection="1">
      <alignment horizontal="left"/>
      <protection/>
    </xf>
    <xf numFmtId="0" fontId="104" fillId="0" borderId="0" xfId="55" applyFont="1" applyFill="1" applyAlignment="1" applyProtection="1">
      <alignment/>
      <protection/>
    </xf>
    <xf numFmtId="0" fontId="103" fillId="0" borderId="0" xfId="55" applyFont="1" applyFill="1" applyProtection="1">
      <alignment/>
      <protection/>
    </xf>
    <xf numFmtId="0" fontId="100" fillId="0" borderId="0" xfId="55" applyFont="1" applyFill="1" applyProtection="1">
      <alignment/>
      <protection/>
    </xf>
    <xf numFmtId="0" fontId="105" fillId="0" borderId="0" xfId="49" applyFont="1" applyAlignment="1" applyProtection="1">
      <alignment horizontal="center" vertical="center" wrapText="1"/>
      <protection/>
    </xf>
    <xf numFmtId="0" fontId="105" fillId="0" borderId="0" xfId="49" applyFont="1" applyAlignment="1" applyProtection="1">
      <alignment vertical="center" wrapText="1"/>
      <protection/>
    </xf>
    <xf numFmtId="0" fontId="106" fillId="0" borderId="0" xfId="55" applyFont="1" applyFill="1" applyAlignment="1" applyProtection="1">
      <alignment horizontal="center"/>
      <protection/>
    </xf>
    <xf numFmtId="0" fontId="99" fillId="34" borderId="47" xfId="50" applyFont="1" applyFill="1" applyBorder="1" applyAlignment="1" applyProtection="1">
      <alignment vertical="center" wrapText="1"/>
      <protection/>
    </xf>
    <xf numFmtId="3" fontId="103" fillId="36" borderId="48" xfId="53" applyNumberFormat="1" applyFont="1" applyFill="1" applyBorder="1" applyAlignment="1" applyProtection="1">
      <alignment horizontal="right" indent="1"/>
      <protection/>
    </xf>
    <xf numFmtId="0" fontId="99" fillId="34" borderId="49" xfId="50" applyFont="1" applyFill="1" applyBorder="1" applyAlignment="1" applyProtection="1">
      <alignment vertical="center" wrapText="1"/>
      <protection/>
    </xf>
    <xf numFmtId="3" fontId="103" fillId="36" borderId="50" xfId="53" applyNumberFormat="1" applyFont="1" applyFill="1" applyBorder="1" applyAlignment="1" applyProtection="1">
      <alignment horizontal="right" indent="1"/>
      <protection/>
    </xf>
    <xf numFmtId="0" fontId="100" fillId="34" borderId="49" xfId="50" applyFont="1" applyFill="1" applyBorder="1" applyAlignment="1" applyProtection="1">
      <alignment vertical="center" wrapText="1"/>
      <protection/>
    </xf>
    <xf numFmtId="3" fontId="103" fillId="36" borderId="50" xfId="55" applyNumberFormat="1" applyFont="1" applyFill="1" applyBorder="1" applyAlignment="1" applyProtection="1">
      <alignment horizontal="right" indent="1"/>
      <protection/>
    </xf>
    <xf numFmtId="0" fontId="99" fillId="34" borderId="32" xfId="50" applyFont="1" applyFill="1" applyBorder="1" applyAlignment="1" applyProtection="1">
      <alignment vertical="center" wrapText="1"/>
      <protection/>
    </xf>
    <xf numFmtId="3" fontId="103" fillId="36" borderId="51" xfId="53" applyNumberFormat="1" applyFont="1" applyFill="1" applyBorder="1" applyAlignment="1" applyProtection="1">
      <alignment horizontal="right" indent="1"/>
      <protection/>
    </xf>
    <xf numFmtId="0" fontId="99" fillId="34" borderId="52" xfId="50" applyFont="1" applyFill="1" applyBorder="1" applyAlignment="1" applyProtection="1">
      <alignment horizontal="left" vertical="center" wrapText="1"/>
      <protection/>
    </xf>
    <xf numFmtId="3" fontId="107" fillId="0" borderId="52" xfId="53" applyNumberFormat="1" applyFont="1" applyFill="1" applyBorder="1" applyAlignment="1" applyProtection="1">
      <alignment horizontal="right" indent="1"/>
      <protection/>
    </xf>
    <xf numFmtId="3" fontId="107" fillId="0" borderId="53" xfId="53" applyNumberFormat="1" applyFont="1" applyFill="1" applyBorder="1" applyAlignment="1" applyProtection="1">
      <alignment horizontal="right" indent="1"/>
      <protection/>
    </xf>
    <xf numFmtId="0" fontId="13" fillId="33" borderId="0" xfId="0" applyFont="1" applyFill="1" applyBorder="1" applyAlignment="1" applyProtection="1" quotePrefix="1">
      <alignment/>
      <protection/>
    </xf>
    <xf numFmtId="0" fontId="13" fillId="0" borderId="0" xfId="0" applyFont="1" applyAlignment="1" applyProtection="1">
      <alignment/>
      <protection/>
    </xf>
    <xf numFmtId="3" fontId="103" fillId="36" borderId="19" xfId="55" applyNumberFormat="1" applyFont="1" applyFill="1" applyBorder="1" applyAlignment="1" applyProtection="1">
      <alignment horizontal="right" indent="1"/>
      <protection/>
    </xf>
    <xf numFmtId="3" fontId="103" fillId="36" borderId="30" xfId="55" applyNumberFormat="1" applyFont="1" applyFill="1" applyBorder="1" applyAlignment="1" applyProtection="1">
      <alignment horizontal="right" indent="1"/>
      <protection/>
    </xf>
    <xf numFmtId="3" fontId="103" fillId="36" borderId="49" xfId="55" applyNumberFormat="1" applyFont="1" applyFill="1" applyBorder="1" applyAlignment="1" applyProtection="1">
      <alignment horizontal="right" indent="1"/>
      <protection/>
    </xf>
    <xf numFmtId="3" fontId="103" fillId="36" borderId="54" xfId="55" applyNumberFormat="1" applyFont="1" applyFill="1" applyBorder="1" applyAlignment="1" applyProtection="1">
      <alignment horizontal="right" indent="1"/>
      <protection/>
    </xf>
    <xf numFmtId="3" fontId="107" fillId="36" borderId="14" xfId="53" applyNumberFormat="1" applyFont="1" applyFill="1" applyBorder="1" applyAlignment="1" applyProtection="1">
      <alignment horizontal="right" indent="1"/>
      <protection/>
    </xf>
    <xf numFmtId="3" fontId="107" fillId="36" borderId="55" xfId="53" applyNumberFormat="1" applyFont="1" applyFill="1" applyBorder="1" applyAlignment="1" applyProtection="1">
      <alignment horizontal="right" indent="1"/>
      <protection/>
    </xf>
    <xf numFmtId="3" fontId="103" fillId="36" borderId="23" xfId="53" applyNumberFormat="1" applyFont="1" applyFill="1" applyBorder="1" applyAlignment="1" applyProtection="1">
      <alignment horizontal="right" indent="1"/>
      <protection/>
    </xf>
    <xf numFmtId="0" fontId="103" fillId="33" borderId="0" xfId="55" applyFont="1" applyFill="1" applyBorder="1" applyProtection="1">
      <alignment/>
      <protection/>
    </xf>
    <xf numFmtId="0" fontId="104" fillId="0" borderId="0" xfId="55" applyFont="1" applyFill="1" applyAlignment="1" applyProtection="1">
      <alignment horizontal="left" wrapText="1"/>
      <protection/>
    </xf>
    <xf numFmtId="0" fontId="100" fillId="34" borderId="52" xfId="55" applyFont="1" applyFill="1" applyBorder="1" applyAlignment="1" applyProtection="1">
      <alignment horizontal="center" vertical="center"/>
      <protection/>
    </xf>
    <xf numFmtId="0" fontId="100" fillId="34" borderId="38" xfId="55" applyFont="1" applyFill="1" applyBorder="1" applyAlignment="1" applyProtection="1">
      <alignment horizontal="center" vertical="center" wrapText="1"/>
      <protection/>
    </xf>
    <xf numFmtId="0" fontId="99" fillId="34" borderId="47" xfId="50" applyFont="1" applyFill="1" applyBorder="1" applyAlignment="1" applyProtection="1">
      <alignment vertical="top" wrapText="1"/>
      <protection/>
    </xf>
    <xf numFmtId="0" fontId="99" fillId="34" borderId="49" xfId="55" applyFont="1" applyFill="1" applyBorder="1" applyAlignment="1" applyProtection="1">
      <alignment horizontal="left" vertical="top" wrapText="1"/>
      <protection/>
    </xf>
    <xf numFmtId="0" fontId="99" fillId="34" borderId="49" xfId="50" applyFont="1" applyFill="1" applyBorder="1" applyAlignment="1" applyProtection="1">
      <alignment horizontal="left" vertical="top" wrapText="1"/>
      <protection/>
    </xf>
    <xf numFmtId="0" fontId="100" fillId="34" borderId="49" xfId="50" applyFont="1" applyFill="1" applyBorder="1" applyAlignment="1" applyProtection="1">
      <alignment horizontal="left" vertical="top" wrapText="1" indent="2"/>
      <protection/>
    </xf>
    <xf numFmtId="3" fontId="18" fillId="33" borderId="49" xfId="53" applyNumberFormat="1" applyFont="1" applyFill="1" applyBorder="1" applyAlignment="1" applyProtection="1">
      <alignment horizontal="right" indent="1"/>
      <protection/>
    </xf>
    <xf numFmtId="3" fontId="18" fillId="0" borderId="35" xfId="53" applyNumberFormat="1" applyFont="1" applyFill="1" applyBorder="1" applyAlignment="1" applyProtection="1">
      <alignment horizontal="right" indent="1"/>
      <protection/>
    </xf>
    <xf numFmtId="3" fontId="18" fillId="0" borderId="49" xfId="53" applyNumberFormat="1" applyFont="1" applyFill="1" applyBorder="1" applyAlignment="1" applyProtection="1">
      <alignment horizontal="right" indent="1"/>
      <protection/>
    </xf>
    <xf numFmtId="0" fontId="99" fillId="34" borderId="49" xfId="50" applyFont="1" applyFill="1" applyBorder="1" applyAlignment="1" applyProtection="1">
      <alignment horizontal="left" vertical="top" wrapText="1" indent="2"/>
      <protection/>
    </xf>
    <xf numFmtId="0" fontId="100" fillId="34" borderId="49" xfId="50" applyFont="1" applyFill="1" applyBorder="1" applyAlignment="1" applyProtection="1">
      <alignment horizontal="left" vertical="top" wrapText="1" indent="4"/>
      <protection/>
    </xf>
    <xf numFmtId="3" fontId="108" fillId="36" borderId="49" xfId="55" applyNumberFormat="1" applyFont="1" applyFill="1" applyBorder="1" applyAlignment="1" applyProtection="1">
      <alignment horizontal="right" indent="1"/>
      <protection/>
    </xf>
    <xf numFmtId="3" fontId="18" fillId="36" borderId="35" xfId="55" applyNumberFormat="1" applyFont="1" applyFill="1" applyBorder="1" applyAlignment="1" applyProtection="1">
      <alignment horizontal="right" indent="1"/>
      <protection/>
    </xf>
    <xf numFmtId="3" fontId="108" fillId="36" borderId="30" xfId="53" applyNumberFormat="1" applyFont="1" applyFill="1" applyBorder="1" applyAlignment="1" applyProtection="1">
      <alignment horizontal="right" indent="1"/>
      <protection/>
    </xf>
    <xf numFmtId="3" fontId="18" fillId="36" borderId="30" xfId="53" applyNumberFormat="1" applyFont="1" applyFill="1" applyBorder="1" applyAlignment="1" applyProtection="1">
      <alignment horizontal="right" indent="1"/>
      <protection/>
    </xf>
    <xf numFmtId="0" fontId="99" fillId="34" borderId="32" xfId="50" applyFont="1" applyFill="1" applyBorder="1" applyAlignment="1" applyProtection="1">
      <alignment horizontal="left" vertical="top" wrapText="1"/>
      <protection/>
    </xf>
    <xf numFmtId="3" fontId="103" fillId="36" borderId="32" xfId="53" applyNumberFormat="1" applyFont="1" applyFill="1" applyBorder="1" applyAlignment="1" applyProtection="1">
      <alignment horizontal="right" indent="1"/>
      <protection/>
    </xf>
    <xf numFmtId="3" fontId="103" fillId="36" borderId="31" xfId="53" applyNumberFormat="1" applyFont="1" applyFill="1" applyBorder="1" applyAlignment="1" applyProtection="1">
      <alignment horizontal="right" indent="1"/>
      <protection/>
    </xf>
    <xf numFmtId="3" fontId="103" fillId="36" borderId="32" xfId="55" applyNumberFormat="1" applyFont="1" applyFill="1" applyBorder="1" applyAlignment="1" applyProtection="1">
      <alignment horizontal="right" indent="1"/>
      <protection/>
    </xf>
    <xf numFmtId="3" fontId="103" fillId="36" borderId="31" xfId="55" applyNumberFormat="1" applyFont="1" applyFill="1" applyBorder="1" applyAlignment="1" applyProtection="1">
      <alignment horizontal="right" indent="1"/>
      <protection/>
    </xf>
    <xf numFmtId="3" fontId="107" fillId="36" borderId="52" xfId="53" applyNumberFormat="1" applyFont="1" applyFill="1" applyBorder="1" applyAlignment="1" applyProtection="1">
      <alignment horizontal="right" indent="1"/>
      <protection/>
    </xf>
    <xf numFmtId="3" fontId="107" fillId="36" borderId="41" xfId="53" applyNumberFormat="1" applyFont="1" applyFill="1" applyBorder="1" applyAlignment="1" applyProtection="1">
      <alignment horizontal="right" indent="1"/>
      <protection/>
    </xf>
    <xf numFmtId="3" fontId="107" fillId="36" borderId="36" xfId="53" applyNumberFormat="1" applyFont="1" applyFill="1" applyBorder="1" applyAlignment="1" applyProtection="1">
      <alignment horizontal="right" indent="1"/>
      <protection/>
    </xf>
    <xf numFmtId="3" fontId="107" fillId="33" borderId="52" xfId="53" applyNumberFormat="1" applyFont="1" applyFill="1" applyBorder="1" applyAlignment="1" applyProtection="1">
      <alignment horizontal="right" indent="1"/>
      <protection/>
    </xf>
    <xf numFmtId="3" fontId="107" fillId="36" borderId="52" xfId="55" applyNumberFormat="1" applyFont="1" applyFill="1" applyBorder="1" applyAlignment="1" applyProtection="1">
      <alignment horizontal="right" indent="1"/>
      <protection/>
    </xf>
    <xf numFmtId="3" fontId="107" fillId="36" borderId="36" xfId="55" applyNumberFormat="1" applyFont="1" applyFill="1" applyBorder="1" applyAlignment="1" applyProtection="1">
      <alignment horizontal="right" indent="1"/>
      <protection/>
    </xf>
    <xf numFmtId="0" fontId="109" fillId="0" borderId="0" xfId="55" applyFont="1" applyFill="1" applyAlignment="1" applyProtection="1">
      <alignment horizontal="left" wrapText="1"/>
      <protection/>
    </xf>
    <xf numFmtId="3" fontId="103" fillId="36" borderId="0" xfId="55" applyNumberFormat="1" applyFont="1" applyFill="1" applyBorder="1" applyAlignment="1" applyProtection="1">
      <alignment horizontal="right" indent="1"/>
      <protection/>
    </xf>
    <xf numFmtId="3" fontId="103" fillId="36" borderId="35" xfId="55" applyNumberFormat="1" applyFont="1" applyFill="1" applyBorder="1" applyAlignment="1" applyProtection="1">
      <alignment horizontal="right" indent="1"/>
      <protection/>
    </xf>
    <xf numFmtId="3" fontId="103" fillId="36" borderId="23" xfId="55" applyNumberFormat="1" applyFont="1" applyFill="1" applyBorder="1" applyAlignment="1" applyProtection="1">
      <alignment horizontal="right" indent="1"/>
      <protection/>
    </xf>
    <xf numFmtId="3" fontId="103" fillId="36" borderId="56" xfId="55" applyNumberFormat="1" applyFont="1" applyFill="1" applyBorder="1" applyAlignment="1" applyProtection="1">
      <alignment horizontal="right" indent="1"/>
      <protection/>
    </xf>
    <xf numFmtId="3" fontId="107" fillId="36" borderId="41" xfId="55" applyNumberFormat="1" applyFont="1" applyFill="1" applyBorder="1" applyAlignment="1" applyProtection="1">
      <alignment horizontal="right" indent="1"/>
      <protection/>
    </xf>
    <xf numFmtId="3" fontId="107" fillId="36" borderId="13" xfId="55" applyNumberFormat="1" applyFont="1" applyFill="1" applyBorder="1" applyAlignment="1" applyProtection="1">
      <alignment horizontal="right" indent="1"/>
      <protection/>
    </xf>
    <xf numFmtId="0" fontId="37" fillId="33" borderId="0" xfId="0" applyFont="1" applyFill="1" applyBorder="1" applyAlignment="1" applyProtection="1">
      <alignment/>
      <protection/>
    </xf>
    <xf numFmtId="0" fontId="13" fillId="33" borderId="0" xfId="0" applyFont="1" applyFill="1" applyBorder="1" applyAlignment="1" applyProtection="1">
      <alignment/>
      <protection/>
    </xf>
    <xf numFmtId="0" fontId="37" fillId="0" borderId="0" xfId="0" applyFont="1" applyBorder="1" applyAlignment="1" applyProtection="1">
      <alignment/>
      <protection/>
    </xf>
    <xf numFmtId="0" fontId="17" fillId="33" borderId="0" xfId="49" applyFont="1" applyFill="1" applyBorder="1" applyAlignment="1" applyProtection="1">
      <alignment/>
      <protection/>
    </xf>
    <xf numFmtId="0" fontId="17" fillId="33" borderId="0" xfId="49" applyFont="1" applyFill="1" applyProtection="1">
      <alignment/>
      <protection/>
    </xf>
    <xf numFmtId="0" fontId="18" fillId="33" borderId="0" xfId="49" applyFont="1" applyFill="1" applyBorder="1" applyAlignment="1" applyProtection="1">
      <alignment horizontal="center" vertical="center"/>
      <protection/>
    </xf>
    <xf numFmtId="0" fontId="38" fillId="33" borderId="0" xfId="49" applyFont="1" applyFill="1" applyProtection="1">
      <alignment/>
      <protection/>
    </xf>
    <xf numFmtId="0" fontId="26" fillId="33" borderId="0" xfId="49" applyFont="1" applyFill="1" applyAlignment="1" applyProtection="1">
      <alignment vertical="center"/>
      <protection/>
    </xf>
    <xf numFmtId="3" fontId="110" fillId="34" borderId="57" xfId="49" applyNumberFormat="1" applyFont="1" applyFill="1" applyBorder="1" applyAlignment="1" applyProtection="1">
      <alignment horizontal="left" vertical="top"/>
      <protection/>
    </xf>
    <xf numFmtId="3" fontId="110" fillId="34" borderId="58" xfId="49" applyNumberFormat="1" applyFont="1" applyFill="1" applyBorder="1" applyAlignment="1" applyProtection="1">
      <alignment horizontal="left" vertical="top"/>
      <protection/>
    </xf>
    <xf numFmtId="3" fontId="110" fillId="34" borderId="59" xfId="49" applyNumberFormat="1" applyFont="1" applyFill="1" applyBorder="1" applyAlignment="1" applyProtection="1">
      <alignment horizontal="left" vertical="top" wrapText="1"/>
      <protection/>
    </xf>
    <xf numFmtId="3" fontId="110" fillId="34" borderId="48" xfId="49" applyNumberFormat="1" applyFont="1" applyFill="1" applyBorder="1" applyAlignment="1" applyProtection="1">
      <alignment horizontal="left" vertical="top" wrapText="1"/>
      <protection/>
    </xf>
    <xf numFmtId="0" fontId="26" fillId="33" borderId="0" xfId="49" applyFont="1" applyFill="1" applyProtection="1">
      <alignment/>
      <protection/>
    </xf>
    <xf numFmtId="0" fontId="111" fillId="34" borderId="40" xfId="49" applyFont="1" applyFill="1" applyBorder="1" applyAlignment="1" applyProtection="1">
      <alignment horizontal="left" vertical="top" wrapText="1"/>
      <protection/>
    </xf>
    <xf numFmtId="0" fontId="110" fillId="34" borderId="60" xfId="49" applyFont="1" applyFill="1" applyBorder="1" applyAlignment="1" applyProtection="1">
      <alignment horizontal="center" vertical="center" wrapText="1"/>
      <protection/>
    </xf>
    <xf numFmtId="2" fontId="110" fillId="34" borderId="23" xfId="49" applyNumberFormat="1" applyFont="1" applyFill="1" applyBorder="1" applyAlignment="1" applyProtection="1">
      <alignment horizontal="center" vertical="center" wrapText="1"/>
      <protection/>
    </xf>
    <xf numFmtId="0" fontId="110" fillId="34" borderId="53" xfId="49" applyFont="1" applyFill="1" applyBorder="1" applyAlignment="1" applyProtection="1">
      <alignment horizontal="center" vertical="center" wrapText="1"/>
      <protection/>
    </xf>
    <xf numFmtId="0" fontId="110" fillId="34" borderId="41" xfId="49" applyFont="1" applyFill="1" applyBorder="1" applyAlignment="1" applyProtection="1">
      <alignment horizontal="center" vertical="center" wrapText="1"/>
      <protection/>
    </xf>
    <xf numFmtId="0" fontId="110" fillId="34" borderId="61" xfId="49" applyFont="1" applyFill="1" applyBorder="1" applyAlignment="1" applyProtection="1">
      <alignment horizontal="center" vertical="center" wrapText="1"/>
      <protection/>
    </xf>
    <xf numFmtId="0" fontId="110" fillId="34" borderId="38" xfId="49" applyFont="1" applyFill="1" applyBorder="1" applyAlignment="1" applyProtection="1">
      <alignment horizontal="center" vertical="center" wrapText="1"/>
      <protection/>
    </xf>
    <xf numFmtId="0" fontId="99" fillId="34" borderId="35" xfId="49" applyFont="1" applyFill="1" applyBorder="1" applyAlignment="1" applyProtection="1">
      <alignment horizontal="left" vertical="center" wrapText="1"/>
      <protection/>
    </xf>
    <xf numFmtId="167" fontId="107" fillId="33" borderId="45" xfId="49" applyNumberFormat="1" applyFont="1" applyFill="1" applyBorder="1" applyAlignment="1" applyProtection="1">
      <alignment horizontal="right" vertical="center" wrapText="1" indent="1"/>
      <protection/>
    </xf>
    <xf numFmtId="0" fontId="18" fillId="33" borderId="0" xfId="49" applyFont="1" applyFill="1" applyProtection="1">
      <alignment/>
      <protection/>
    </xf>
    <xf numFmtId="3" fontId="99" fillId="34" borderId="10" xfId="49" applyNumberFormat="1" applyFont="1" applyFill="1" applyBorder="1" applyAlignment="1" applyProtection="1">
      <alignment horizontal="left" vertical="center" wrapText="1"/>
      <protection/>
    </xf>
    <xf numFmtId="167" fontId="16" fillId="33" borderId="62" xfId="49" applyNumberFormat="1" applyFont="1" applyFill="1" applyBorder="1" applyAlignment="1" applyProtection="1">
      <alignment horizontal="right" indent="1"/>
      <protection/>
    </xf>
    <xf numFmtId="3" fontId="16" fillId="37" borderId="59" xfId="49" applyNumberFormat="1" applyFont="1" applyFill="1" applyBorder="1" applyAlignment="1" applyProtection="1">
      <alignment horizontal="right" indent="1"/>
      <protection/>
    </xf>
    <xf numFmtId="0" fontId="18" fillId="37" borderId="59" xfId="49" applyFont="1" applyFill="1" applyBorder="1" applyProtection="1">
      <alignment/>
      <protection/>
    </xf>
    <xf numFmtId="0" fontId="18" fillId="37" borderId="48" xfId="49" applyFont="1" applyFill="1" applyBorder="1" applyProtection="1">
      <alignment/>
      <protection/>
    </xf>
    <xf numFmtId="3" fontId="99" fillId="34" borderId="11" xfId="49" applyNumberFormat="1" applyFont="1" applyFill="1" applyBorder="1" applyAlignment="1" applyProtection="1">
      <alignment horizontal="left" vertical="center" wrapText="1"/>
      <protection/>
    </xf>
    <xf numFmtId="167" fontId="16" fillId="33" borderId="63" xfId="49" applyNumberFormat="1" applyFont="1" applyFill="1" applyBorder="1" applyAlignment="1" applyProtection="1">
      <alignment horizontal="right" indent="1"/>
      <protection/>
    </xf>
    <xf numFmtId="3" fontId="16" fillId="37" borderId="0" xfId="49" applyNumberFormat="1" applyFont="1" applyFill="1" applyBorder="1" applyAlignment="1" applyProtection="1">
      <alignment horizontal="right" indent="1"/>
      <protection/>
    </xf>
    <xf numFmtId="0" fontId="18" fillId="37" borderId="0" xfId="49" applyFont="1" applyFill="1" applyBorder="1" applyProtection="1">
      <alignment/>
      <protection/>
    </xf>
    <xf numFmtId="0" fontId="18" fillId="37" borderId="50" xfId="49" applyFont="1" applyFill="1" applyBorder="1" applyProtection="1">
      <alignment/>
      <protection/>
    </xf>
    <xf numFmtId="3" fontId="99" fillId="34" borderId="12" xfId="49" applyNumberFormat="1" applyFont="1" applyFill="1" applyBorder="1" applyAlignment="1" applyProtection="1">
      <alignment horizontal="left" vertical="center" wrapText="1"/>
      <protection/>
    </xf>
    <xf numFmtId="167" fontId="16" fillId="33" borderId="42" xfId="49" applyNumberFormat="1" applyFont="1" applyFill="1" applyBorder="1" applyAlignment="1" applyProtection="1">
      <alignment horizontal="right" indent="1"/>
      <protection/>
    </xf>
    <xf numFmtId="3" fontId="16" fillId="37" borderId="13" xfId="49" applyNumberFormat="1" applyFont="1" applyFill="1" applyBorder="1" applyAlignment="1" applyProtection="1">
      <alignment horizontal="right" indent="1"/>
      <protection/>
    </xf>
    <xf numFmtId="0" fontId="18" fillId="37" borderId="13" xfId="49" applyFont="1" applyFill="1" applyBorder="1" applyProtection="1">
      <alignment/>
      <protection/>
    </xf>
    <xf numFmtId="0" fontId="18" fillId="37" borderId="64" xfId="49" applyFont="1" applyFill="1" applyBorder="1" applyProtection="1">
      <alignment/>
      <protection/>
    </xf>
    <xf numFmtId="3" fontId="39" fillId="33" borderId="0" xfId="49" applyNumberFormat="1" applyFont="1" applyFill="1" applyBorder="1" applyAlignment="1" applyProtection="1">
      <alignment horizontal="left" vertical="center" wrapText="1"/>
      <protection/>
    </xf>
    <xf numFmtId="167" fontId="16" fillId="33" borderId="0" xfId="49" applyNumberFormat="1" applyFont="1" applyFill="1" applyBorder="1" applyAlignment="1" applyProtection="1">
      <alignment horizontal="right" indent="1"/>
      <protection/>
    </xf>
    <xf numFmtId="167" fontId="18" fillId="33" borderId="0" xfId="49" applyNumberFormat="1" applyFont="1" applyFill="1" applyBorder="1" applyAlignment="1" applyProtection="1" quotePrefix="1">
      <alignment horizontal="right" indent="1"/>
      <protection/>
    </xf>
    <xf numFmtId="167" fontId="18" fillId="33" borderId="0" xfId="49" applyNumberFormat="1" applyFont="1" applyFill="1" applyBorder="1" applyAlignment="1" applyProtection="1">
      <alignment horizontal="right" indent="1"/>
      <protection/>
    </xf>
    <xf numFmtId="3" fontId="16" fillId="33" borderId="0" xfId="49" applyNumberFormat="1" applyFont="1" applyFill="1" applyBorder="1" applyAlignment="1" applyProtection="1">
      <alignment horizontal="right" indent="1"/>
      <protection/>
    </xf>
    <xf numFmtId="0" fontId="18" fillId="33" borderId="0" xfId="49" applyFont="1" applyFill="1" applyBorder="1" applyProtection="1">
      <alignment/>
      <protection/>
    </xf>
    <xf numFmtId="3" fontId="13" fillId="33" borderId="0" xfId="49" applyNumberFormat="1" applyFont="1" applyFill="1" applyBorder="1" applyAlignment="1" applyProtection="1">
      <alignment horizontal="left" vertical="center" wrapText="1"/>
      <protection/>
    </xf>
    <xf numFmtId="3" fontId="13" fillId="33" borderId="0" xfId="49" applyNumberFormat="1" applyFont="1" applyFill="1" applyBorder="1" applyAlignment="1" applyProtection="1">
      <alignment horizontal="left" vertical="center"/>
      <protection/>
    </xf>
    <xf numFmtId="3" fontId="40" fillId="33" borderId="0" xfId="49" applyNumberFormat="1" applyFont="1" applyFill="1" applyBorder="1" applyAlignment="1" applyProtection="1">
      <alignment horizontal="left" vertical="center" wrapText="1"/>
      <protection/>
    </xf>
    <xf numFmtId="3" fontId="13" fillId="0" borderId="0" xfId="49" applyNumberFormat="1" applyFont="1" applyFill="1" applyBorder="1" applyAlignment="1" applyProtection="1">
      <alignment horizontal="left" vertical="center"/>
      <protection/>
    </xf>
    <xf numFmtId="3" fontId="17" fillId="0" borderId="0" xfId="49" applyNumberFormat="1" applyFont="1" applyFill="1" applyBorder="1" applyAlignment="1" applyProtection="1">
      <alignment horizontal="center" vertical="center" wrapText="1"/>
      <protection/>
    </xf>
    <xf numFmtId="0" fontId="17" fillId="33" borderId="0" xfId="49" applyFont="1" applyFill="1" applyBorder="1" applyAlignment="1" applyProtection="1">
      <alignment wrapText="1"/>
      <protection/>
    </xf>
    <xf numFmtId="0" fontId="23" fillId="33" borderId="0" xfId="51" applyFont="1" applyFill="1" applyBorder="1" applyAlignment="1" applyProtection="1">
      <alignment horizontal="left" vertical="center"/>
      <protection/>
    </xf>
    <xf numFmtId="0" fontId="7" fillId="33" borderId="0" xfId="51" applyFont="1" applyFill="1" applyBorder="1" applyAlignment="1" applyProtection="1">
      <alignment vertical="center" wrapText="1"/>
      <protection/>
    </xf>
    <xf numFmtId="3" fontId="17" fillId="33" borderId="0" xfId="49" applyNumberFormat="1" applyFont="1" applyFill="1" applyBorder="1" applyAlignment="1" applyProtection="1">
      <alignment horizontal="center" vertical="center" wrapText="1"/>
      <protection/>
    </xf>
    <xf numFmtId="3" fontId="13" fillId="33" borderId="0" xfId="49" applyNumberFormat="1" applyFont="1" applyFill="1" applyBorder="1" applyAlignment="1" applyProtection="1" quotePrefix="1">
      <alignment horizontal="left" vertical="center"/>
      <protection/>
    </xf>
    <xf numFmtId="0" fontId="17" fillId="33" borderId="0" xfId="0" applyFont="1" applyFill="1" applyBorder="1" applyAlignment="1" applyProtection="1">
      <alignment/>
      <protection/>
    </xf>
    <xf numFmtId="0" fontId="112" fillId="33" borderId="0" xfId="0" applyFont="1" applyFill="1" applyBorder="1" applyAlignment="1" applyProtection="1">
      <alignment/>
      <protection/>
    </xf>
    <xf numFmtId="0" fontId="17" fillId="33" borderId="0" xfId="0" applyFont="1" applyFill="1" applyAlignment="1" applyProtection="1">
      <alignment/>
      <protection/>
    </xf>
    <xf numFmtId="0" fontId="18" fillId="33" borderId="0" xfId="0" applyFont="1" applyFill="1" applyBorder="1" applyAlignment="1" applyProtection="1">
      <alignment/>
      <protection/>
    </xf>
    <xf numFmtId="0" fontId="38" fillId="33" borderId="0" xfId="0" applyFont="1" applyFill="1" applyAlignment="1" applyProtection="1">
      <alignment/>
      <protection/>
    </xf>
    <xf numFmtId="0" fontId="18" fillId="33" borderId="50" xfId="0" applyFont="1" applyFill="1" applyBorder="1" applyAlignment="1" applyProtection="1">
      <alignment horizontal="center"/>
      <protection/>
    </xf>
    <xf numFmtId="0" fontId="18" fillId="35" borderId="59" xfId="0" applyFont="1" applyFill="1" applyBorder="1" applyAlignment="1" applyProtection="1">
      <alignment wrapText="1"/>
      <protection/>
    </xf>
    <xf numFmtId="0" fontId="18" fillId="35" borderId="59" xfId="0" applyFont="1" applyFill="1" applyBorder="1" applyAlignment="1" applyProtection="1">
      <alignment horizontal="center" wrapText="1"/>
      <protection/>
    </xf>
    <xf numFmtId="0" fontId="18" fillId="33" borderId="0" xfId="0" applyFont="1" applyFill="1" applyAlignment="1" applyProtection="1">
      <alignment/>
      <protection/>
    </xf>
    <xf numFmtId="0" fontId="18" fillId="35" borderId="0" xfId="0" applyFont="1" applyFill="1" applyBorder="1" applyAlignment="1" applyProtection="1">
      <alignment wrapText="1"/>
      <protection/>
    </xf>
    <xf numFmtId="0" fontId="18" fillId="35" borderId="0" xfId="0" applyFont="1" applyFill="1" applyBorder="1" applyAlignment="1" applyProtection="1">
      <alignment horizontal="center" wrapText="1"/>
      <protection/>
    </xf>
    <xf numFmtId="0" fontId="113" fillId="33" borderId="47" xfId="52" applyFont="1" applyFill="1" applyBorder="1" applyAlignment="1" applyProtection="1">
      <alignment horizontal="center" vertical="center" wrapText="1"/>
      <protection/>
    </xf>
    <xf numFmtId="3" fontId="17" fillId="38" borderId="48" xfId="0" applyNumberFormat="1" applyFont="1" applyFill="1" applyBorder="1" applyAlignment="1" applyProtection="1">
      <alignment horizontal="right" wrapText="1" indent="1"/>
      <protection/>
    </xf>
    <xf numFmtId="0" fontId="113" fillId="33" borderId="49" xfId="52" applyFont="1" applyFill="1" applyBorder="1" applyAlignment="1" applyProtection="1">
      <alignment horizontal="center" vertical="center" wrapText="1"/>
      <protection/>
    </xf>
    <xf numFmtId="3" fontId="17" fillId="38" borderId="50" xfId="0" applyNumberFormat="1" applyFont="1" applyFill="1" applyBorder="1" applyAlignment="1" applyProtection="1">
      <alignment horizontal="right" wrapText="1" indent="1"/>
      <protection/>
    </xf>
    <xf numFmtId="3" fontId="17" fillId="38" borderId="50" xfId="0" applyNumberFormat="1" applyFont="1" applyFill="1" applyBorder="1" applyAlignment="1" applyProtection="1">
      <alignment horizontal="right" indent="1"/>
      <protection/>
    </xf>
    <xf numFmtId="0" fontId="113" fillId="33" borderId="31" xfId="52" applyFont="1" applyFill="1" applyBorder="1" applyAlignment="1" applyProtection="1">
      <alignment horizontal="center" vertical="center" wrapText="1"/>
      <protection/>
    </xf>
    <xf numFmtId="3" fontId="17" fillId="38" borderId="51" xfId="0" applyNumberFormat="1" applyFont="1" applyFill="1" applyBorder="1" applyAlignment="1" applyProtection="1">
      <alignment horizontal="right" wrapText="1" indent="1"/>
      <protection/>
    </xf>
    <xf numFmtId="0" fontId="113" fillId="33" borderId="52" xfId="52" applyFont="1" applyFill="1" applyBorder="1" applyAlignment="1" applyProtection="1">
      <alignment horizontal="center"/>
      <protection/>
    </xf>
    <xf numFmtId="3" fontId="21" fillId="33" borderId="65" xfId="0" applyNumberFormat="1" applyFont="1" applyFill="1" applyBorder="1" applyAlignment="1" applyProtection="1">
      <alignment horizontal="right" indent="1"/>
      <protection/>
    </xf>
    <xf numFmtId="3" fontId="21" fillId="33" borderId="36" xfId="0" applyNumberFormat="1" applyFont="1" applyFill="1" applyBorder="1" applyAlignment="1" applyProtection="1">
      <alignment horizontal="right" indent="1"/>
      <protection/>
    </xf>
    <xf numFmtId="3" fontId="21" fillId="33" borderId="53" xfId="0" applyNumberFormat="1" applyFont="1" applyFill="1" applyBorder="1" applyAlignment="1" applyProtection="1">
      <alignment horizontal="right" indent="1"/>
      <protection/>
    </xf>
    <xf numFmtId="3" fontId="21" fillId="33" borderId="66" xfId="0" applyNumberFormat="1" applyFont="1" applyFill="1" applyBorder="1" applyAlignment="1" applyProtection="1">
      <alignment horizontal="right" indent="1"/>
      <protection/>
    </xf>
    <xf numFmtId="3" fontId="21" fillId="33" borderId="40" xfId="0" applyNumberFormat="1" applyFont="1" applyFill="1" applyBorder="1" applyAlignment="1" applyProtection="1">
      <alignment horizontal="right" indent="1"/>
      <protection/>
    </xf>
    <xf numFmtId="3" fontId="17" fillId="0" borderId="0" xfId="0" applyNumberFormat="1" applyFont="1" applyFill="1" applyBorder="1" applyAlignment="1" applyProtection="1">
      <alignment horizontal="center" vertical="center" wrapText="1"/>
      <protection/>
    </xf>
    <xf numFmtId="0" fontId="17" fillId="33" borderId="0" xfId="0" applyFont="1" applyFill="1" applyBorder="1" applyAlignment="1" applyProtection="1">
      <alignment wrapText="1"/>
      <protection/>
    </xf>
    <xf numFmtId="0" fontId="113" fillId="36" borderId="0" xfId="51" applyFont="1" applyFill="1" applyBorder="1" applyAlignment="1" applyProtection="1">
      <alignment horizontal="left" wrapText="1"/>
      <protection/>
    </xf>
    <xf numFmtId="0" fontId="17" fillId="36" borderId="0" xfId="0" applyFont="1" applyFill="1" applyBorder="1" applyAlignment="1" applyProtection="1">
      <alignment wrapText="1"/>
      <protection/>
    </xf>
    <xf numFmtId="0" fontId="17" fillId="33" borderId="0" xfId="51" applyFont="1" applyFill="1" applyBorder="1" applyAlignment="1" applyProtection="1">
      <alignment vertical="center"/>
      <protection/>
    </xf>
    <xf numFmtId="0" fontId="19" fillId="33" borderId="0" xfId="52" applyFont="1" applyFill="1" applyBorder="1" applyAlignment="1" applyProtection="1" quotePrefix="1">
      <alignment wrapText="1"/>
      <protection/>
    </xf>
    <xf numFmtId="0" fontId="19" fillId="33" borderId="0" xfId="52" applyFont="1" applyFill="1" applyBorder="1" applyAlignment="1" applyProtection="1" quotePrefix="1">
      <alignment/>
      <protection/>
    </xf>
    <xf numFmtId="0" fontId="7" fillId="33" borderId="0" xfId="51" applyFont="1" applyFill="1" applyBorder="1" applyAlignment="1" applyProtection="1" quotePrefix="1">
      <alignment vertical="center"/>
      <protection/>
    </xf>
    <xf numFmtId="0" fontId="7" fillId="33" borderId="0" xfId="51" applyFont="1" applyFill="1" applyBorder="1" applyAlignment="1" applyProtection="1">
      <alignment horizontal="left" vertical="center" wrapText="1"/>
      <protection/>
    </xf>
    <xf numFmtId="3" fontId="17" fillId="33" borderId="0" xfId="0" applyNumberFormat="1" applyFont="1" applyFill="1" applyBorder="1" applyAlignment="1" applyProtection="1">
      <alignment horizontal="center" vertical="center" wrapText="1"/>
      <protection/>
    </xf>
    <xf numFmtId="3" fontId="17" fillId="33" borderId="0" xfId="0" applyNumberFormat="1" applyFont="1" applyFill="1" applyBorder="1" applyAlignment="1" applyProtection="1">
      <alignment/>
      <protection/>
    </xf>
    <xf numFmtId="0" fontId="100" fillId="39" borderId="0" xfId="54" applyFont="1" applyFill="1" applyProtection="1">
      <alignment/>
      <protection/>
    </xf>
    <xf numFmtId="0" fontId="100" fillId="0" borderId="0" xfId="53" applyFont="1" applyFill="1" applyProtection="1">
      <alignment/>
      <protection/>
    </xf>
    <xf numFmtId="3" fontId="18" fillId="0" borderId="32" xfId="46" applyNumberFormat="1" applyFont="1" applyFill="1" applyBorder="1" applyAlignment="1" applyProtection="1">
      <alignment horizontal="right" vertical="center" wrapText="1" indent="1"/>
      <protection/>
    </xf>
    <xf numFmtId="3" fontId="18" fillId="0" borderId="31" xfId="46" applyNumberFormat="1" applyFont="1" applyFill="1" applyBorder="1" applyAlignment="1" applyProtection="1">
      <alignment horizontal="right" vertical="center" wrapText="1" indent="1"/>
      <protection/>
    </xf>
    <xf numFmtId="3" fontId="18" fillId="0" borderId="27" xfId="46" applyNumberFormat="1" applyFont="1" applyFill="1" applyBorder="1" applyAlignment="1" applyProtection="1">
      <alignment horizontal="right" vertical="center" wrapText="1" indent="1"/>
      <protection/>
    </xf>
    <xf numFmtId="3" fontId="18" fillId="0" borderId="11" xfId="46" applyNumberFormat="1" applyFont="1" applyFill="1" applyBorder="1" applyAlignment="1" applyProtection="1">
      <alignment horizontal="right" vertical="center" wrapText="1" indent="1"/>
      <protection/>
    </xf>
    <xf numFmtId="3" fontId="18" fillId="0" borderId="67" xfId="46" applyNumberFormat="1" applyFont="1" applyFill="1" applyBorder="1" applyAlignment="1" applyProtection="1">
      <alignment horizontal="right" vertical="center" wrapText="1" indent="1"/>
      <protection/>
    </xf>
    <xf numFmtId="3" fontId="18" fillId="0" borderId="28" xfId="46" applyNumberFormat="1" applyFont="1" applyFill="1" applyBorder="1" applyAlignment="1" applyProtection="1">
      <alignment horizontal="right" vertical="center" wrapText="1" indent="1"/>
      <protection/>
    </xf>
    <xf numFmtId="3" fontId="18" fillId="0" borderId="12" xfId="46" applyNumberFormat="1" applyFont="1" applyFill="1" applyBorder="1" applyAlignment="1" applyProtection="1">
      <alignment horizontal="right" vertical="center" wrapText="1" indent="1"/>
      <protection/>
    </xf>
    <xf numFmtId="3" fontId="18" fillId="0" borderId="43" xfId="61" applyNumberFormat="1" applyFont="1" applyFill="1" applyBorder="1" applyAlignment="1" applyProtection="1">
      <alignment horizontal="right" vertical="center" wrapText="1" indent="1"/>
      <protection/>
    </xf>
    <xf numFmtId="3" fontId="18" fillId="0" borderId="10" xfId="61" applyNumberFormat="1" applyFont="1" applyFill="1" applyBorder="1" applyAlignment="1" applyProtection="1">
      <alignment horizontal="right" vertical="center" wrapText="1" indent="1"/>
      <protection/>
    </xf>
    <xf numFmtId="3" fontId="18" fillId="0" borderId="49" xfId="61" applyNumberFormat="1" applyFont="1" applyFill="1" applyBorder="1" applyAlignment="1" applyProtection="1">
      <alignment horizontal="right" vertical="center" wrapText="1" indent="1"/>
      <protection/>
    </xf>
    <xf numFmtId="3" fontId="18" fillId="0" borderId="35" xfId="61" applyNumberFormat="1" applyFont="1" applyFill="1" applyBorder="1" applyAlignment="1" applyProtection="1">
      <alignment horizontal="right" vertical="center" wrapText="1" indent="1"/>
      <protection/>
    </xf>
    <xf numFmtId="3" fontId="18" fillId="0" borderId="27" xfId="0" applyNumberFormat="1" applyFont="1" applyFill="1" applyBorder="1" applyAlignment="1" applyProtection="1">
      <alignment horizontal="right" vertical="center" wrapText="1" indent="1"/>
      <protection/>
    </xf>
    <xf numFmtId="3" fontId="18" fillId="0" borderId="11" xfId="0" applyNumberFormat="1" applyFont="1" applyFill="1" applyBorder="1" applyAlignment="1" applyProtection="1">
      <alignment horizontal="right" vertical="center" wrapText="1" indent="1"/>
      <protection/>
    </xf>
    <xf numFmtId="3" fontId="18" fillId="0" borderId="49" xfId="0" applyNumberFormat="1" applyFont="1" applyFill="1" applyBorder="1" applyAlignment="1" applyProtection="1">
      <alignment horizontal="right" vertical="center" wrapText="1" indent="1"/>
      <protection/>
    </xf>
    <xf numFmtId="3" fontId="18" fillId="0" borderId="35" xfId="0" applyNumberFormat="1" applyFont="1" applyFill="1" applyBorder="1" applyAlignment="1" applyProtection="1">
      <alignment horizontal="right" vertical="center" wrapText="1" indent="1"/>
      <protection/>
    </xf>
    <xf numFmtId="3" fontId="103" fillId="0" borderId="47" xfId="53" applyNumberFormat="1" applyFont="1" applyFill="1" applyBorder="1" applyAlignment="1" applyProtection="1">
      <alignment horizontal="right" indent="1"/>
      <protection/>
    </xf>
    <xf numFmtId="3" fontId="103" fillId="0" borderId="68" xfId="53" applyNumberFormat="1" applyFont="1" applyFill="1" applyBorder="1" applyAlignment="1" applyProtection="1">
      <alignment horizontal="right" indent="1"/>
      <protection/>
    </xf>
    <xf numFmtId="3" fontId="103" fillId="0" borderId="49" xfId="53" applyNumberFormat="1" applyFont="1" applyFill="1" applyBorder="1" applyAlignment="1" applyProtection="1">
      <alignment horizontal="right" indent="1"/>
      <protection/>
    </xf>
    <xf numFmtId="3" fontId="103" fillId="0" borderId="69" xfId="53" applyNumberFormat="1" applyFont="1" applyFill="1" applyBorder="1" applyAlignment="1" applyProtection="1">
      <alignment horizontal="right" indent="1"/>
      <protection/>
    </xf>
    <xf numFmtId="3" fontId="103" fillId="0" borderId="50" xfId="53" applyNumberFormat="1" applyFont="1" applyFill="1" applyBorder="1" applyAlignment="1" applyProtection="1">
      <alignment horizontal="right" indent="1"/>
      <protection/>
    </xf>
    <xf numFmtId="3" fontId="18" fillId="0" borderId="69" xfId="53" applyNumberFormat="1" applyFont="1" applyFill="1" applyBorder="1" applyAlignment="1" applyProtection="1">
      <alignment horizontal="right" indent="1"/>
      <protection/>
    </xf>
    <xf numFmtId="3" fontId="103" fillId="0" borderId="32" xfId="53" applyNumberFormat="1" applyFont="1" applyFill="1" applyBorder="1" applyAlignment="1" applyProtection="1">
      <alignment horizontal="right" indent="1"/>
      <protection/>
    </xf>
    <xf numFmtId="3" fontId="103" fillId="0" borderId="60" xfId="53" applyNumberFormat="1" applyFont="1" applyFill="1" applyBorder="1" applyAlignment="1" applyProtection="1">
      <alignment horizontal="right" indent="1"/>
      <protection/>
    </xf>
    <xf numFmtId="3" fontId="107" fillId="0" borderId="64" xfId="55" applyNumberFormat="1" applyFont="1" applyFill="1" applyBorder="1" applyAlignment="1" applyProtection="1">
      <alignment horizontal="right" indent="1"/>
      <protection/>
    </xf>
    <xf numFmtId="3" fontId="16" fillId="0" borderId="64" xfId="55" applyNumberFormat="1" applyFont="1" applyFill="1" applyBorder="1" applyAlignment="1" applyProtection="1">
      <alignment horizontal="right" indent="1"/>
      <protection/>
    </xf>
    <xf numFmtId="3" fontId="103" fillId="0" borderId="70" xfId="53" applyNumberFormat="1" applyFont="1" applyFill="1" applyBorder="1" applyAlignment="1" applyProtection="1">
      <alignment horizontal="right" indent="1"/>
      <protection/>
    </xf>
    <xf numFmtId="3" fontId="103" fillId="0" borderId="54" xfId="53" applyNumberFormat="1" applyFont="1" applyFill="1" applyBorder="1" applyAlignment="1" applyProtection="1">
      <alignment horizontal="right" indent="1"/>
      <protection/>
    </xf>
    <xf numFmtId="3" fontId="103" fillId="0" borderId="30" xfId="55" applyNumberFormat="1" applyFont="1" applyFill="1" applyBorder="1" applyAlignment="1" applyProtection="1">
      <alignment horizontal="right" indent="1"/>
      <protection/>
    </xf>
    <xf numFmtId="3" fontId="107" fillId="0" borderId="17" xfId="55" applyNumberFormat="1" applyFont="1" applyFill="1" applyBorder="1" applyAlignment="1" applyProtection="1">
      <alignment horizontal="right" indent="1"/>
      <protection/>
    </xf>
    <xf numFmtId="3" fontId="103" fillId="0" borderId="59" xfId="53" applyNumberFormat="1" applyFont="1" applyFill="1" applyBorder="1" applyAlignment="1" applyProtection="1">
      <alignment horizontal="right" indent="1"/>
      <protection/>
    </xf>
    <xf numFmtId="3" fontId="103" fillId="0" borderId="0" xfId="53" applyNumberFormat="1" applyFont="1" applyFill="1" applyBorder="1" applyAlignment="1" applyProtection="1">
      <alignment horizontal="right" indent="1"/>
      <protection/>
    </xf>
    <xf numFmtId="3" fontId="103" fillId="0" borderId="30" xfId="53" applyNumberFormat="1" applyFont="1" applyFill="1" applyBorder="1" applyAlignment="1" applyProtection="1">
      <alignment horizontal="right" indent="1"/>
      <protection/>
    </xf>
    <xf numFmtId="3" fontId="18" fillId="0" borderId="0" xfId="53" applyNumberFormat="1" applyFont="1" applyFill="1" applyBorder="1" applyAlignment="1" applyProtection="1">
      <alignment horizontal="right" indent="1"/>
      <protection/>
    </xf>
    <xf numFmtId="3" fontId="18" fillId="0" borderId="30" xfId="53" applyNumberFormat="1" applyFont="1" applyFill="1" applyBorder="1" applyAlignment="1" applyProtection="1">
      <alignment horizontal="right" indent="1"/>
      <protection/>
    </xf>
    <xf numFmtId="3" fontId="18" fillId="0" borderId="46" xfId="53" applyNumberFormat="1" applyFont="1" applyFill="1" applyBorder="1" applyAlignment="1" applyProtection="1">
      <alignment horizontal="right" indent="1"/>
      <protection/>
    </xf>
    <xf numFmtId="3" fontId="18" fillId="0" borderId="19" xfId="53" applyNumberFormat="1" applyFont="1" applyFill="1" applyBorder="1" applyAlignment="1" applyProtection="1">
      <alignment horizontal="right" indent="1"/>
      <protection/>
    </xf>
    <xf numFmtId="3" fontId="18" fillId="0" borderId="49" xfId="55" applyNumberFormat="1" applyFont="1" applyFill="1" applyBorder="1" applyAlignment="1" applyProtection="1">
      <alignment horizontal="right" indent="1"/>
      <protection/>
    </xf>
    <xf numFmtId="3" fontId="18" fillId="0" borderId="35" xfId="55" applyNumberFormat="1" applyFont="1" applyFill="1" applyBorder="1" applyAlignment="1" applyProtection="1">
      <alignment horizontal="right" indent="1"/>
      <protection/>
    </xf>
    <xf numFmtId="3" fontId="18" fillId="0" borderId="31" xfId="53" applyNumberFormat="1" applyFont="1" applyFill="1" applyBorder="1" applyAlignment="1" applyProtection="1">
      <alignment horizontal="right" indent="1"/>
      <protection/>
    </xf>
    <xf numFmtId="3" fontId="18" fillId="0" borderId="59" xfId="53" applyNumberFormat="1" applyFont="1" applyFill="1" applyBorder="1" applyAlignment="1" applyProtection="1">
      <alignment horizontal="right" indent="1"/>
      <protection/>
    </xf>
    <xf numFmtId="3" fontId="18" fillId="0" borderId="47" xfId="53" applyNumberFormat="1" applyFont="1" applyFill="1" applyBorder="1" applyAlignment="1" applyProtection="1">
      <alignment horizontal="right" indent="1"/>
      <protection/>
    </xf>
    <xf numFmtId="3" fontId="18" fillId="0" borderId="47" xfId="55" applyNumberFormat="1" applyFont="1" applyFill="1" applyBorder="1" applyAlignment="1" applyProtection="1">
      <alignment horizontal="right" indent="1"/>
      <protection/>
    </xf>
    <xf numFmtId="3" fontId="103" fillId="0" borderId="19" xfId="53" applyNumberFormat="1" applyFont="1" applyFill="1" applyBorder="1" applyAlignment="1" applyProtection="1">
      <alignment horizontal="right" indent="1"/>
      <protection/>
    </xf>
    <xf numFmtId="3" fontId="103" fillId="0" borderId="46" xfId="55" applyNumberFormat="1" applyFont="1" applyFill="1" applyBorder="1" applyAlignment="1" applyProtection="1">
      <alignment horizontal="right" indent="1"/>
      <protection/>
    </xf>
    <xf numFmtId="3" fontId="103" fillId="0" borderId="35" xfId="55" applyNumberFormat="1" applyFont="1" applyFill="1" applyBorder="1" applyAlignment="1" applyProtection="1">
      <alignment horizontal="right" indent="1"/>
      <protection/>
    </xf>
    <xf numFmtId="167" fontId="103" fillId="0" borderId="71" xfId="49" applyNumberFormat="1" applyFont="1" applyFill="1" applyBorder="1" applyAlignment="1" applyProtection="1" quotePrefix="1">
      <alignment horizontal="right" vertical="center" wrapText="1" indent="1"/>
      <protection/>
    </xf>
    <xf numFmtId="167" fontId="103" fillId="0" borderId="17" xfId="49" applyNumberFormat="1" applyFont="1" applyFill="1" applyBorder="1" applyAlignment="1" applyProtection="1">
      <alignment horizontal="right" vertical="center" wrapText="1" indent="1"/>
      <protection/>
    </xf>
    <xf numFmtId="167" fontId="103" fillId="0" borderId="71" xfId="49" applyNumberFormat="1" applyFont="1" applyFill="1" applyBorder="1" applyAlignment="1" applyProtection="1">
      <alignment horizontal="right" vertical="center" wrapText="1" indent="1"/>
      <protection/>
    </xf>
    <xf numFmtId="167" fontId="18" fillId="0" borderId="60" xfId="49" applyNumberFormat="1" applyFont="1" applyFill="1" applyBorder="1" applyAlignment="1" applyProtection="1">
      <alignment horizontal="right" indent="1"/>
      <protection/>
    </xf>
    <xf numFmtId="167" fontId="18" fillId="0" borderId="23" xfId="49" applyNumberFormat="1" applyFont="1" applyFill="1" applyBorder="1" applyAlignment="1" applyProtection="1">
      <alignment horizontal="right" indent="1"/>
      <protection/>
    </xf>
    <xf numFmtId="167" fontId="18" fillId="0" borderId="72" xfId="49" applyNumberFormat="1" applyFont="1" applyFill="1" applyBorder="1" applyAlignment="1" applyProtection="1">
      <alignment horizontal="right" indent="1"/>
      <protection/>
    </xf>
    <xf numFmtId="167" fontId="18" fillId="0" borderId="21" xfId="49" applyNumberFormat="1" applyFont="1" applyFill="1" applyBorder="1" applyAlignment="1" applyProtection="1">
      <alignment horizontal="right" indent="1"/>
      <protection/>
    </xf>
    <xf numFmtId="167" fontId="18" fillId="0" borderId="61" xfId="49" applyNumberFormat="1" applyFont="1" applyFill="1" applyBorder="1" applyAlignment="1" applyProtection="1" quotePrefix="1">
      <alignment horizontal="right" indent="1"/>
      <protection/>
    </xf>
    <xf numFmtId="167" fontId="18" fillId="0" borderId="38" xfId="49" applyNumberFormat="1" applyFont="1" applyFill="1" applyBorder="1" applyAlignment="1" applyProtection="1">
      <alignment horizontal="right" indent="1"/>
      <protection/>
    </xf>
    <xf numFmtId="3" fontId="17" fillId="0" borderId="73" xfId="0" applyNumberFormat="1" applyFont="1" applyFill="1" applyBorder="1" applyAlignment="1" applyProtection="1">
      <alignment horizontal="right" vertical="center" wrapText="1" indent="1"/>
      <protection/>
    </xf>
    <xf numFmtId="3" fontId="17" fillId="0" borderId="46" xfId="0" applyNumberFormat="1" applyFont="1" applyFill="1" applyBorder="1" applyAlignment="1" applyProtection="1">
      <alignment horizontal="right" vertical="center" wrapText="1" indent="1"/>
      <protection/>
    </xf>
    <xf numFmtId="3" fontId="17" fillId="0" borderId="68" xfId="0" applyNumberFormat="1" applyFont="1" applyFill="1" applyBorder="1" applyAlignment="1" applyProtection="1">
      <alignment horizontal="right" vertical="center" wrapText="1" indent="1"/>
      <protection/>
    </xf>
    <xf numFmtId="3" fontId="17" fillId="0" borderId="70" xfId="0" applyNumberFormat="1" applyFont="1" applyFill="1" applyBorder="1" applyAlignment="1" applyProtection="1">
      <alignment horizontal="right" vertical="center" wrapText="1" indent="1"/>
      <protection/>
    </xf>
    <xf numFmtId="3" fontId="17" fillId="0" borderId="73" xfId="0" applyNumberFormat="1" applyFont="1" applyFill="1" applyBorder="1" applyAlignment="1" applyProtection="1">
      <alignment horizontal="right" wrapText="1" indent="1"/>
      <protection/>
    </xf>
    <xf numFmtId="3" fontId="17" fillId="0" borderId="68" xfId="0" applyNumberFormat="1" applyFont="1" applyFill="1" applyBorder="1" applyAlignment="1" applyProtection="1">
      <alignment horizontal="right" wrapText="1" indent="1"/>
      <protection/>
    </xf>
    <xf numFmtId="3" fontId="17" fillId="0" borderId="70" xfId="0" applyNumberFormat="1" applyFont="1" applyFill="1" applyBorder="1" applyAlignment="1" applyProtection="1">
      <alignment horizontal="right" wrapText="1" indent="1"/>
      <protection/>
    </xf>
    <xf numFmtId="3" fontId="17" fillId="0" borderId="74" xfId="0" applyNumberFormat="1" applyFont="1" applyFill="1" applyBorder="1" applyAlignment="1" applyProtection="1">
      <alignment horizontal="right" vertical="center" wrapText="1" indent="1"/>
      <protection/>
    </xf>
    <xf numFmtId="3" fontId="17" fillId="0" borderId="35" xfId="0" applyNumberFormat="1" applyFont="1" applyFill="1" applyBorder="1" applyAlignment="1" applyProtection="1">
      <alignment horizontal="right" vertical="center" wrapText="1" indent="1"/>
      <protection/>
    </xf>
    <xf numFmtId="3" fontId="17" fillId="0" borderId="69" xfId="0" applyNumberFormat="1" applyFont="1" applyFill="1" applyBorder="1" applyAlignment="1" applyProtection="1">
      <alignment horizontal="right" vertical="center" wrapText="1" indent="1"/>
      <protection/>
    </xf>
    <xf numFmtId="3" fontId="17" fillId="0" borderId="54" xfId="0" applyNumberFormat="1" applyFont="1" applyFill="1" applyBorder="1" applyAlignment="1" applyProtection="1">
      <alignment horizontal="right" vertical="center" wrapText="1" indent="1"/>
      <protection/>
    </xf>
    <xf numFmtId="3" fontId="17" fillId="0" borderId="74" xfId="0" applyNumberFormat="1" applyFont="1" applyFill="1" applyBorder="1" applyAlignment="1" applyProtection="1">
      <alignment horizontal="right" wrapText="1" indent="1"/>
      <protection/>
    </xf>
    <xf numFmtId="3" fontId="17" fillId="0" borderId="69" xfId="0" applyNumberFormat="1" applyFont="1" applyFill="1" applyBorder="1" applyAlignment="1" applyProtection="1">
      <alignment horizontal="right" wrapText="1" indent="1"/>
      <protection/>
    </xf>
    <xf numFmtId="3" fontId="17" fillId="0" borderId="54" xfId="0" applyNumberFormat="1" applyFont="1" applyFill="1" applyBorder="1" applyAlignment="1" applyProtection="1">
      <alignment horizontal="right" wrapText="1" indent="1"/>
      <protection/>
    </xf>
    <xf numFmtId="3" fontId="17" fillId="0" borderId="0" xfId="0" applyNumberFormat="1" applyFont="1" applyFill="1" applyBorder="1" applyAlignment="1" applyProtection="1">
      <alignment horizontal="right" indent="1"/>
      <protection/>
    </xf>
    <xf numFmtId="3" fontId="17" fillId="0" borderId="62" xfId="0" applyNumberFormat="1" applyFont="1" applyFill="1" applyBorder="1" applyAlignment="1" applyProtection="1">
      <alignment horizontal="right" vertical="center" wrapText="1" indent="1"/>
      <protection/>
    </xf>
    <xf numFmtId="3" fontId="17" fillId="0" borderId="31" xfId="0" applyNumberFormat="1" applyFont="1" applyFill="1" applyBorder="1" applyAlignment="1" applyProtection="1">
      <alignment horizontal="right" vertical="center" wrapText="1" indent="1"/>
      <protection/>
    </xf>
    <xf numFmtId="3" fontId="17" fillId="0" borderId="60" xfId="0" applyNumberFormat="1" applyFont="1" applyFill="1" applyBorder="1" applyAlignment="1" applyProtection="1">
      <alignment horizontal="right" vertical="center" wrapText="1" indent="1"/>
      <protection/>
    </xf>
    <xf numFmtId="3" fontId="17" fillId="0" borderId="75" xfId="0" applyNumberFormat="1" applyFont="1" applyFill="1" applyBorder="1" applyAlignment="1" applyProtection="1">
      <alignment horizontal="right" vertical="center" wrapText="1" indent="1"/>
      <protection/>
    </xf>
    <xf numFmtId="3" fontId="17" fillId="0" borderId="62" xfId="0" applyNumberFormat="1" applyFont="1" applyFill="1" applyBorder="1" applyAlignment="1" applyProtection="1">
      <alignment horizontal="right" wrapText="1" indent="1"/>
      <protection/>
    </xf>
    <xf numFmtId="3" fontId="17" fillId="0" borderId="60" xfId="0" applyNumberFormat="1" applyFont="1" applyFill="1" applyBorder="1" applyAlignment="1" applyProtection="1">
      <alignment horizontal="right" wrapText="1" indent="1"/>
      <protection/>
    </xf>
    <xf numFmtId="3" fontId="17" fillId="0" borderId="75" xfId="0" applyNumberFormat="1" applyFont="1" applyFill="1" applyBorder="1" applyAlignment="1" applyProtection="1">
      <alignment horizontal="right" wrapText="1" indent="1"/>
      <protection/>
    </xf>
    <xf numFmtId="3" fontId="21" fillId="0" borderId="65" xfId="0" applyNumberFormat="1" applyFont="1" applyFill="1" applyBorder="1" applyAlignment="1" applyProtection="1">
      <alignment horizontal="right" indent="1"/>
      <protection/>
    </xf>
    <xf numFmtId="3" fontId="17" fillId="0" borderId="73" xfId="0" applyNumberFormat="1" applyFont="1" applyFill="1" applyBorder="1" applyAlignment="1" applyProtection="1">
      <alignment horizontal="right" vertical="center" indent="1"/>
      <protection/>
    </xf>
    <xf numFmtId="3" fontId="17" fillId="0" borderId="46" xfId="0" applyNumberFormat="1" applyFont="1" applyFill="1" applyBorder="1" applyAlignment="1" applyProtection="1">
      <alignment horizontal="right" vertical="center" indent="1"/>
      <protection/>
    </xf>
    <xf numFmtId="3" fontId="17" fillId="0" borderId="68" xfId="0" applyNumberFormat="1" applyFont="1" applyFill="1" applyBorder="1" applyAlignment="1" applyProtection="1">
      <alignment horizontal="right" vertical="center" indent="1"/>
      <protection/>
    </xf>
    <xf numFmtId="3" fontId="17" fillId="0" borderId="70" xfId="0" applyNumberFormat="1" applyFont="1" applyFill="1" applyBorder="1" applyAlignment="1" applyProtection="1">
      <alignment horizontal="right" vertical="center" indent="1"/>
      <protection/>
    </xf>
    <xf numFmtId="3" fontId="17" fillId="0" borderId="73" xfId="0" applyNumberFormat="1" applyFont="1" applyFill="1" applyBorder="1" applyAlignment="1" applyProtection="1">
      <alignment horizontal="right" indent="1"/>
      <protection/>
    </xf>
    <xf numFmtId="3" fontId="17" fillId="0" borderId="68" xfId="0" applyNumberFormat="1" applyFont="1" applyFill="1" applyBorder="1" applyAlignment="1" applyProtection="1">
      <alignment horizontal="right" indent="1"/>
      <protection/>
    </xf>
    <xf numFmtId="3" fontId="17" fillId="0" borderId="70" xfId="0" applyNumberFormat="1" applyFont="1" applyFill="1" applyBorder="1" applyAlignment="1" applyProtection="1">
      <alignment horizontal="right" indent="1"/>
      <protection/>
    </xf>
    <xf numFmtId="3" fontId="17" fillId="0" borderId="74" xfId="0" applyNumberFormat="1" applyFont="1" applyFill="1" applyBorder="1" applyAlignment="1" applyProtection="1">
      <alignment horizontal="right" vertical="center" indent="1"/>
      <protection/>
    </xf>
    <xf numFmtId="3" fontId="17" fillId="0" borderId="35" xfId="0" applyNumberFormat="1" applyFont="1" applyFill="1" applyBorder="1" applyAlignment="1" applyProtection="1">
      <alignment horizontal="right" vertical="center" indent="1"/>
      <protection/>
    </xf>
    <xf numFmtId="3" fontId="17" fillId="0" borderId="69" xfId="0" applyNumberFormat="1" applyFont="1" applyFill="1" applyBorder="1" applyAlignment="1" applyProtection="1">
      <alignment horizontal="right" vertical="center" indent="1"/>
      <protection/>
    </xf>
    <xf numFmtId="3" fontId="17" fillId="0" borderId="54" xfId="0" applyNumberFormat="1" applyFont="1" applyFill="1" applyBorder="1" applyAlignment="1" applyProtection="1">
      <alignment horizontal="right" vertical="center" indent="1"/>
      <protection/>
    </xf>
    <xf numFmtId="3" fontId="17" fillId="0" borderId="74" xfId="0" applyNumberFormat="1" applyFont="1" applyFill="1" applyBorder="1" applyAlignment="1" applyProtection="1">
      <alignment horizontal="right" indent="1"/>
      <protection/>
    </xf>
    <xf numFmtId="3" fontId="17" fillId="0" borderId="69" xfId="0" applyNumberFormat="1" applyFont="1" applyFill="1" applyBorder="1" applyAlignment="1" applyProtection="1">
      <alignment horizontal="right" indent="1"/>
      <protection/>
    </xf>
    <xf numFmtId="3" fontId="17" fillId="0" borderId="54" xfId="0" applyNumberFormat="1" applyFont="1" applyFill="1" applyBorder="1" applyAlignment="1" applyProtection="1">
      <alignment horizontal="right" indent="1"/>
      <protection/>
    </xf>
    <xf numFmtId="3" fontId="17" fillId="0" borderId="62" xfId="0" applyNumberFormat="1" applyFont="1" applyFill="1" applyBorder="1" applyAlignment="1" applyProtection="1">
      <alignment horizontal="right" vertical="center" indent="1"/>
      <protection/>
    </xf>
    <xf numFmtId="3" fontId="17" fillId="0" borderId="31" xfId="0" applyNumberFormat="1" applyFont="1" applyFill="1" applyBorder="1" applyAlignment="1" applyProtection="1">
      <alignment horizontal="right" vertical="center" indent="1"/>
      <protection/>
    </xf>
    <xf numFmtId="3" fontId="17" fillId="0" borderId="60" xfId="0" applyNumberFormat="1" applyFont="1" applyFill="1" applyBorder="1" applyAlignment="1" applyProtection="1">
      <alignment horizontal="right" vertical="center" indent="1"/>
      <protection/>
    </xf>
    <xf numFmtId="3" fontId="17" fillId="0" borderId="75" xfId="0" applyNumberFormat="1" applyFont="1" applyFill="1" applyBorder="1" applyAlignment="1" applyProtection="1">
      <alignment horizontal="right" vertical="center" indent="1"/>
      <protection/>
    </xf>
    <xf numFmtId="3" fontId="17" fillId="0" borderId="62" xfId="0" applyNumberFormat="1" applyFont="1" applyFill="1" applyBorder="1" applyAlignment="1" applyProtection="1">
      <alignment horizontal="right" indent="1"/>
      <protection/>
    </xf>
    <xf numFmtId="3" fontId="17" fillId="0" borderId="60" xfId="0" applyNumberFormat="1" applyFont="1" applyFill="1" applyBorder="1" applyAlignment="1" applyProtection="1">
      <alignment horizontal="right" indent="1"/>
      <protection/>
    </xf>
    <xf numFmtId="3" fontId="17" fillId="0" borderId="75" xfId="0" applyNumberFormat="1" applyFont="1" applyFill="1" applyBorder="1" applyAlignment="1" applyProtection="1">
      <alignment horizontal="right" indent="1"/>
      <protection/>
    </xf>
    <xf numFmtId="3" fontId="114" fillId="40" borderId="73" xfId="0" applyNumberFormat="1" applyFont="1" applyFill="1" applyBorder="1" applyAlignment="1" applyProtection="1">
      <alignment horizontal="right" vertical="center" indent="1"/>
      <protection/>
    </xf>
    <xf numFmtId="3" fontId="114" fillId="40" borderId="46" xfId="0" applyNumberFormat="1" applyFont="1" applyFill="1" applyBorder="1" applyAlignment="1" applyProtection="1">
      <alignment horizontal="right" vertical="center" indent="1"/>
      <protection/>
    </xf>
    <xf numFmtId="3" fontId="114" fillId="40" borderId="68" xfId="0" applyNumberFormat="1" applyFont="1" applyFill="1" applyBorder="1" applyAlignment="1" applyProtection="1">
      <alignment horizontal="right" vertical="center" indent="1"/>
      <protection/>
    </xf>
    <xf numFmtId="3" fontId="114" fillId="40" borderId="70" xfId="0" applyNumberFormat="1" applyFont="1" applyFill="1" applyBorder="1" applyAlignment="1" applyProtection="1">
      <alignment horizontal="right" vertical="center" indent="1"/>
      <protection/>
    </xf>
    <xf numFmtId="3" fontId="114" fillId="40" borderId="73" xfId="0" applyNumberFormat="1" applyFont="1" applyFill="1" applyBorder="1" applyAlignment="1" applyProtection="1">
      <alignment horizontal="right" indent="1"/>
      <protection/>
    </xf>
    <xf numFmtId="3" fontId="114" fillId="40" borderId="68" xfId="0" applyNumberFormat="1" applyFont="1" applyFill="1" applyBorder="1" applyAlignment="1" applyProtection="1">
      <alignment horizontal="right" indent="1"/>
      <protection/>
    </xf>
    <xf numFmtId="3" fontId="114" fillId="40" borderId="70" xfId="0" applyNumberFormat="1" applyFont="1" applyFill="1" applyBorder="1" applyAlignment="1" applyProtection="1">
      <alignment horizontal="right" indent="1"/>
      <protection/>
    </xf>
    <xf numFmtId="3" fontId="114" fillId="40" borderId="48" xfId="0" applyNumberFormat="1" applyFont="1" applyFill="1" applyBorder="1" applyAlignment="1" applyProtection="1">
      <alignment horizontal="right" wrapText="1" indent="1"/>
      <protection/>
    </xf>
    <xf numFmtId="3" fontId="114" fillId="40" borderId="74" xfId="0" applyNumberFormat="1" applyFont="1" applyFill="1" applyBorder="1" applyAlignment="1" applyProtection="1">
      <alignment horizontal="right" vertical="center" indent="1"/>
      <protection/>
    </xf>
    <xf numFmtId="3" fontId="114" fillId="40" borderId="35" xfId="0" applyNumberFormat="1" applyFont="1" applyFill="1" applyBorder="1" applyAlignment="1" applyProtection="1">
      <alignment horizontal="right" vertical="center" indent="1"/>
      <protection/>
    </xf>
    <xf numFmtId="3" fontId="114" fillId="40" borderId="69" xfId="0" applyNumberFormat="1" applyFont="1" applyFill="1" applyBorder="1" applyAlignment="1" applyProtection="1">
      <alignment horizontal="right" vertical="center" indent="1"/>
      <protection/>
    </xf>
    <xf numFmtId="3" fontId="114" fillId="40" borderId="54" xfId="0" applyNumberFormat="1" applyFont="1" applyFill="1" applyBorder="1" applyAlignment="1" applyProtection="1">
      <alignment horizontal="right" vertical="center" indent="1"/>
      <protection/>
    </xf>
    <xf numFmtId="3" fontId="114" fillId="40" borderId="74" xfId="0" applyNumberFormat="1" applyFont="1" applyFill="1" applyBorder="1" applyAlignment="1" applyProtection="1">
      <alignment horizontal="right" indent="1"/>
      <protection/>
    </xf>
    <xf numFmtId="3" fontId="114" fillId="40" borderId="69" xfId="0" applyNumberFormat="1" applyFont="1" applyFill="1" applyBorder="1" applyAlignment="1" applyProtection="1">
      <alignment horizontal="right" indent="1"/>
      <protection/>
    </xf>
    <xf numFmtId="3" fontId="114" fillId="40" borderId="54" xfId="0" applyNumberFormat="1" applyFont="1" applyFill="1" applyBorder="1" applyAlignment="1" applyProtection="1">
      <alignment horizontal="right" indent="1"/>
      <protection/>
    </xf>
    <xf numFmtId="3" fontId="114" fillId="40" borderId="50" xfId="0" applyNumberFormat="1" applyFont="1" applyFill="1" applyBorder="1" applyAlignment="1" applyProtection="1">
      <alignment horizontal="right" wrapText="1" indent="1"/>
      <protection/>
    </xf>
    <xf numFmtId="3" fontId="114" fillId="40" borderId="0" xfId="0" applyNumberFormat="1" applyFont="1" applyFill="1" applyBorder="1" applyAlignment="1" applyProtection="1">
      <alignment horizontal="right" indent="1"/>
      <protection/>
    </xf>
    <xf numFmtId="3" fontId="114" fillId="40" borderId="50" xfId="0" applyNumberFormat="1" applyFont="1" applyFill="1" applyBorder="1" applyAlignment="1" applyProtection="1">
      <alignment horizontal="right" indent="1"/>
      <protection/>
    </xf>
    <xf numFmtId="3" fontId="114" fillId="40" borderId="62" xfId="0" applyNumberFormat="1" applyFont="1" applyFill="1" applyBorder="1" applyAlignment="1" applyProtection="1">
      <alignment horizontal="right" vertical="center" indent="1"/>
      <protection/>
    </xf>
    <xf numFmtId="3" fontId="114" fillId="40" borderId="31" xfId="0" applyNumberFormat="1" applyFont="1" applyFill="1" applyBorder="1" applyAlignment="1" applyProtection="1">
      <alignment horizontal="right" vertical="center" indent="1"/>
      <protection/>
    </xf>
    <xf numFmtId="3" fontId="114" fillId="40" borderId="60" xfId="0" applyNumberFormat="1" applyFont="1" applyFill="1" applyBorder="1" applyAlignment="1" applyProtection="1">
      <alignment horizontal="right" vertical="center" indent="1"/>
      <protection/>
    </xf>
    <xf numFmtId="3" fontId="114" fillId="40" borderId="75" xfId="0" applyNumberFormat="1" applyFont="1" applyFill="1" applyBorder="1" applyAlignment="1" applyProtection="1">
      <alignment horizontal="right" vertical="center" indent="1"/>
      <protection/>
    </xf>
    <xf numFmtId="3" fontId="114" fillId="40" borderId="62" xfId="0" applyNumberFormat="1" applyFont="1" applyFill="1" applyBorder="1" applyAlignment="1" applyProtection="1">
      <alignment horizontal="right" indent="1"/>
      <protection/>
    </xf>
    <xf numFmtId="3" fontId="114" fillId="40" borderId="60" xfId="0" applyNumberFormat="1" applyFont="1" applyFill="1" applyBorder="1" applyAlignment="1" applyProtection="1">
      <alignment horizontal="right" indent="1"/>
      <protection/>
    </xf>
    <xf numFmtId="3" fontId="114" fillId="40" borderId="75" xfId="0" applyNumberFormat="1" applyFont="1" applyFill="1" applyBorder="1" applyAlignment="1" applyProtection="1">
      <alignment horizontal="right" indent="1"/>
      <protection/>
    </xf>
    <xf numFmtId="3" fontId="114" fillId="40" borderId="51" xfId="0" applyNumberFormat="1" applyFont="1" applyFill="1" applyBorder="1" applyAlignment="1" applyProtection="1">
      <alignment horizontal="right" wrapText="1" indent="1"/>
      <protection/>
    </xf>
    <xf numFmtId="3" fontId="115" fillId="40" borderId="65" xfId="0" applyNumberFormat="1" applyFont="1" applyFill="1" applyBorder="1" applyAlignment="1" applyProtection="1">
      <alignment horizontal="right" indent="1"/>
      <protection/>
    </xf>
    <xf numFmtId="3" fontId="115" fillId="40" borderId="36" xfId="0" applyNumberFormat="1" applyFont="1" applyFill="1" applyBorder="1" applyAlignment="1" applyProtection="1">
      <alignment horizontal="right" indent="1"/>
      <protection/>
    </xf>
    <xf numFmtId="3" fontId="115" fillId="40" borderId="53" xfId="0" applyNumberFormat="1" applyFont="1" applyFill="1" applyBorder="1" applyAlignment="1" applyProtection="1">
      <alignment horizontal="right" indent="1"/>
      <protection/>
    </xf>
    <xf numFmtId="3" fontId="115" fillId="40" borderId="66" xfId="0" applyNumberFormat="1" applyFont="1" applyFill="1" applyBorder="1" applyAlignment="1" applyProtection="1">
      <alignment horizontal="right" indent="1"/>
      <protection/>
    </xf>
    <xf numFmtId="3" fontId="115" fillId="40" borderId="40" xfId="0" applyNumberFormat="1" applyFont="1" applyFill="1" applyBorder="1" applyAlignment="1" applyProtection="1">
      <alignment horizontal="right" indent="1"/>
      <protection/>
    </xf>
    <xf numFmtId="0" fontId="3" fillId="0" borderId="0" xfId="0" applyFont="1" applyAlignment="1" applyProtection="1">
      <alignment/>
      <protection/>
    </xf>
    <xf numFmtId="0" fontId="116" fillId="33" borderId="0" xfId="0" applyFont="1" applyFill="1" applyBorder="1" applyAlignment="1" applyProtection="1">
      <alignment horizontal="center" vertical="center"/>
      <protection/>
    </xf>
    <xf numFmtId="0" fontId="112" fillId="0" borderId="0" xfId="46" applyFont="1" applyAlignment="1" applyProtection="1">
      <alignment horizontal="center" vertical="center" wrapText="1"/>
      <protection/>
    </xf>
    <xf numFmtId="0" fontId="12" fillId="0" borderId="0" xfId="46" applyFont="1" applyBorder="1" applyAlignment="1" applyProtection="1">
      <alignment vertical="center"/>
      <protection/>
    </xf>
    <xf numFmtId="3" fontId="16" fillId="33" borderId="47" xfId="46" applyNumberFormat="1" applyFont="1" applyFill="1" applyBorder="1" applyAlignment="1" applyProtection="1">
      <alignment horizontal="right" vertical="center" wrapText="1" indent="1"/>
      <protection/>
    </xf>
    <xf numFmtId="3" fontId="16" fillId="33" borderId="46" xfId="46" applyNumberFormat="1" applyFont="1" applyFill="1" applyBorder="1" applyAlignment="1" applyProtection="1">
      <alignment horizontal="right" vertical="center" wrapText="1" indent="1"/>
      <protection/>
    </xf>
    <xf numFmtId="3" fontId="18" fillId="33" borderId="27" xfId="46" applyNumberFormat="1" applyFont="1" applyFill="1" applyBorder="1" applyAlignment="1" applyProtection="1">
      <alignment horizontal="right" vertical="center" wrapText="1" indent="1"/>
      <protection/>
    </xf>
    <xf numFmtId="3" fontId="18" fillId="33" borderId="11" xfId="46" applyNumberFormat="1" applyFont="1" applyFill="1" applyBorder="1" applyAlignment="1" applyProtection="1">
      <alignment horizontal="right" vertical="center" wrapText="1" indent="1"/>
      <protection/>
    </xf>
    <xf numFmtId="3" fontId="16" fillId="33" borderId="14" xfId="46" applyNumberFormat="1" applyFont="1" applyFill="1" applyBorder="1" applyAlignment="1" applyProtection="1">
      <alignment horizontal="right" vertical="center" wrapText="1" indent="1"/>
      <protection/>
    </xf>
    <xf numFmtId="3" fontId="16" fillId="33" borderId="15" xfId="46" applyNumberFormat="1" applyFont="1" applyFill="1" applyBorder="1" applyAlignment="1" applyProtection="1">
      <alignment horizontal="right" vertical="center" wrapText="1" indent="1"/>
      <protection/>
    </xf>
    <xf numFmtId="10" fontId="20" fillId="33" borderId="43" xfId="46" applyNumberFormat="1" applyFont="1" applyFill="1" applyBorder="1" applyAlignment="1" applyProtection="1">
      <alignment horizontal="right" vertical="center" wrapText="1" indent="1"/>
      <protection/>
    </xf>
    <xf numFmtId="10" fontId="20" fillId="33" borderId="10" xfId="46" applyNumberFormat="1" applyFont="1" applyFill="1" applyBorder="1" applyAlignment="1" applyProtection="1">
      <alignment horizontal="right" vertical="center" wrapText="1" indent="1"/>
      <protection/>
    </xf>
    <xf numFmtId="10" fontId="20" fillId="33" borderId="27" xfId="46" applyNumberFormat="1" applyFont="1" applyFill="1" applyBorder="1" applyAlignment="1" applyProtection="1">
      <alignment horizontal="right" vertical="center" wrapText="1" indent="1"/>
      <protection/>
    </xf>
    <xf numFmtId="10" fontId="20" fillId="33" borderId="11" xfId="46" applyNumberFormat="1" applyFont="1" applyFill="1" applyBorder="1" applyAlignment="1" applyProtection="1">
      <alignment horizontal="right" vertical="center" wrapText="1" indent="1"/>
      <protection/>
    </xf>
    <xf numFmtId="10" fontId="20" fillId="33" borderId="44" xfId="46" applyNumberFormat="1" applyFont="1" applyFill="1" applyBorder="1" applyAlignment="1" applyProtection="1">
      <alignment horizontal="right" vertical="center" wrapText="1" indent="1"/>
      <protection/>
    </xf>
    <xf numFmtId="10" fontId="20" fillId="33" borderId="12" xfId="46" applyNumberFormat="1" applyFont="1" applyFill="1" applyBorder="1" applyAlignment="1" applyProtection="1">
      <alignment horizontal="right" vertical="center" wrapText="1" indent="1"/>
      <protection/>
    </xf>
    <xf numFmtId="3" fontId="20" fillId="33" borderId="15" xfId="46" applyNumberFormat="1" applyFont="1" applyFill="1" applyBorder="1" applyAlignment="1" applyProtection="1">
      <alignment horizontal="right" vertical="center" wrapText="1" indent="1"/>
      <protection/>
    </xf>
    <xf numFmtId="10" fontId="20" fillId="33" borderId="14" xfId="46" applyNumberFormat="1" applyFont="1" applyFill="1" applyBorder="1" applyAlignment="1" applyProtection="1">
      <alignment horizontal="right" vertical="center" wrapText="1" indent="1"/>
      <protection/>
    </xf>
    <xf numFmtId="10" fontId="20" fillId="33" borderId="15" xfId="46" applyNumberFormat="1" applyFont="1" applyFill="1" applyBorder="1" applyAlignment="1" applyProtection="1">
      <alignment horizontal="right" vertical="center" wrapText="1" indent="1"/>
      <protection/>
    </xf>
    <xf numFmtId="10" fontId="117" fillId="36" borderId="14" xfId="46" applyNumberFormat="1" applyFont="1" applyFill="1" applyBorder="1" applyAlignment="1" applyProtection="1">
      <alignment horizontal="right" vertical="center" wrapText="1" indent="1"/>
      <protection/>
    </xf>
    <xf numFmtId="3" fontId="18" fillId="0" borderId="15" xfId="46" applyNumberFormat="1" applyFont="1" applyFill="1" applyBorder="1" applyAlignment="1" applyProtection="1">
      <alignment horizontal="right" vertical="center" wrapText="1" indent="1"/>
      <protection/>
    </xf>
    <xf numFmtId="0" fontId="12" fillId="0" borderId="0" xfId="46" applyFont="1" applyBorder="1" applyAlignment="1" applyProtection="1">
      <alignment horizontal="center" vertical="center"/>
      <protection/>
    </xf>
    <xf numFmtId="3" fontId="17" fillId="0" borderId="10" xfId="46" applyNumberFormat="1" applyFont="1" applyFill="1" applyBorder="1" applyAlignment="1" applyProtection="1">
      <alignment horizontal="right" vertical="center" wrapText="1" indent="1"/>
      <protection/>
    </xf>
    <xf numFmtId="3" fontId="17" fillId="0" borderId="36" xfId="46" applyNumberFormat="1" applyFont="1" applyFill="1" applyBorder="1" applyAlignment="1" applyProtection="1">
      <alignment horizontal="right" vertical="center" wrapText="1" indent="1"/>
      <protection/>
    </xf>
    <xf numFmtId="166" fontId="17" fillId="0" borderId="10" xfId="46" applyNumberFormat="1" applyFont="1" applyFill="1" applyBorder="1" applyAlignment="1" applyProtection="1">
      <alignment horizontal="right" vertical="center" wrapText="1" indent="1"/>
      <protection/>
    </xf>
    <xf numFmtId="166" fontId="17" fillId="0" borderId="36" xfId="46" applyNumberFormat="1" applyFont="1" applyFill="1" applyBorder="1" applyAlignment="1" applyProtection="1">
      <alignment horizontal="right" vertical="center" wrapText="1" indent="1"/>
      <protection/>
    </xf>
    <xf numFmtId="0" fontId="25" fillId="0" borderId="0" xfId="0" applyFont="1" applyAlignment="1" applyProtection="1">
      <alignment horizontal="justify" vertical="center"/>
      <protection/>
    </xf>
    <xf numFmtId="0" fontId="29" fillId="0" borderId="0" xfId="0" applyFont="1" applyBorder="1" applyAlignment="1" applyProtection="1">
      <alignment horizontal="left"/>
      <protection/>
    </xf>
    <xf numFmtId="0" fontId="30" fillId="0" borderId="0" xfId="0" applyFont="1" applyBorder="1" applyAlignment="1" applyProtection="1">
      <alignment/>
      <protection/>
    </xf>
    <xf numFmtId="0" fontId="30" fillId="0" borderId="56" xfId="0" applyFont="1" applyBorder="1" applyAlignment="1" applyProtection="1">
      <alignment/>
      <protection/>
    </xf>
    <xf numFmtId="0" fontId="100" fillId="35" borderId="10" xfId="0" applyFont="1" applyFill="1" applyBorder="1" applyAlignment="1" applyProtection="1">
      <alignment horizontal="justify" vertical="center" wrapText="1"/>
      <protection/>
    </xf>
    <xf numFmtId="3" fontId="103" fillId="0" borderId="76" xfId="0" applyNumberFormat="1" applyFont="1" applyFill="1" applyBorder="1" applyAlignment="1" applyProtection="1">
      <alignment horizontal="right" vertical="center" indent="1"/>
      <protection/>
    </xf>
    <xf numFmtId="3" fontId="18" fillId="0" borderId="11" xfId="0" applyNumberFormat="1" applyFont="1" applyFill="1" applyBorder="1" applyAlignment="1" applyProtection="1">
      <alignment horizontal="right" vertical="center" indent="1"/>
      <protection/>
    </xf>
    <xf numFmtId="0" fontId="100" fillId="35" borderId="11" xfId="0" applyFont="1" applyFill="1" applyBorder="1" applyAlignment="1" applyProtection="1">
      <alignment horizontal="left" vertical="center" wrapText="1" indent="1"/>
      <protection/>
    </xf>
    <xf numFmtId="3" fontId="18" fillId="0" borderId="76" xfId="0" applyNumberFormat="1" applyFont="1" applyFill="1" applyBorder="1" applyAlignment="1" applyProtection="1">
      <alignment horizontal="right" vertical="center" indent="1"/>
      <protection/>
    </xf>
    <xf numFmtId="0" fontId="100" fillId="35" borderId="11" xfId="0" applyFont="1" applyFill="1" applyBorder="1" applyAlignment="1" applyProtection="1">
      <alignment horizontal="justify" vertical="center" wrapText="1"/>
      <protection/>
    </xf>
    <xf numFmtId="0" fontId="100" fillId="35" borderId="11" xfId="0" applyFont="1" applyFill="1" applyBorder="1" applyAlignment="1" applyProtection="1">
      <alignment horizontal="left" vertical="top" wrapText="1"/>
      <protection/>
    </xf>
    <xf numFmtId="3" fontId="103" fillId="0" borderId="11" xfId="0" applyNumberFormat="1" applyFont="1" applyFill="1" applyBorder="1" applyAlignment="1" applyProtection="1">
      <alignment horizontal="right" vertical="center" indent="1"/>
      <protection/>
    </xf>
    <xf numFmtId="0" fontId="100" fillId="35" borderId="28" xfId="0" applyFont="1" applyFill="1" applyBorder="1" applyAlignment="1" applyProtection="1">
      <alignment horizontal="justify" vertical="center" wrapText="1"/>
      <protection/>
    </xf>
    <xf numFmtId="3" fontId="103" fillId="0" borderId="24" xfId="0" applyNumberFormat="1" applyFont="1" applyFill="1" applyBorder="1" applyAlignment="1" applyProtection="1">
      <alignment horizontal="right" vertical="center" indent="1"/>
      <protection/>
    </xf>
    <xf numFmtId="3" fontId="103" fillId="0" borderId="28" xfId="0" applyNumberFormat="1" applyFont="1" applyFill="1" applyBorder="1" applyAlignment="1" applyProtection="1">
      <alignment horizontal="right" vertical="center" indent="1"/>
      <protection/>
    </xf>
    <xf numFmtId="0" fontId="99" fillId="35" borderId="15" xfId="0" applyFont="1" applyFill="1" applyBorder="1" applyAlignment="1" applyProtection="1">
      <alignment horizontal="justify" vertical="center" wrapText="1"/>
      <protection/>
    </xf>
    <xf numFmtId="3" fontId="103" fillId="0" borderId="77" xfId="0" applyNumberFormat="1" applyFont="1" applyFill="1" applyBorder="1" applyAlignment="1" applyProtection="1">
      <alignment horizontal="right" vertical="center" indent="1"/>
      <protection/>
    </xf>
    <xf numFmtId="3" fontId="103" fillId="0" borderId="15" xfId="0" applyNumberFormat="1" applyFont="1" applyFill="1" applyBorder="1" applyAlignment="1" applyProtection="1">
      <alignment horizontal="right" vertical="center" indent="1"/>
      <protection/>
    </xf>
    <xf numFmtId="0" fontId="100" fillId="35" borderId="31" xfId="0" applyFont="1" applyFill="1" applyBorder="1" applyAlignment="1" applyProtection="1">
      <alignment horizontal="justify" vertical="center" wrapText="1"/>
      <protection/>
    </xf>
    <xf numFmtId="3" fontId="103" fillId="0" borderId="56" xfId="0" applyNumberFormat="1" applyFont="1" applyFill="1" applyBorder="1" applyAlignment="1" applyProtection="1">
      <alignment horizontal="right" vertical="center" indent="1"/>
      <protection/>
    </xf>
    <xf numFmtId="3" fontId="103" fillId="0" borderId="31" xfId="0" applyNumberFormat="1" applyFont="1" applyFill="1" applyBorder="1" applyAlignment="1" applyProtection="1">
      <alignment horizontal="right" vertical="center" indent="1"/>
      <protection/>
    </xf>
    <xf numFmtId="3" fontId="18" fillId="0" borderId="76" xfId="0" applyNumberFormat="1" applyFont="1" applyFill="1" applyBorder="1" applyAlignment="1" applyProtection="1">
      <alignment horizontal="right" vertical="center" wrapText="1" indent="1"/>
      <protection/>
    </xf>
    <xf numFmtId="0" fontId="100" fillId="35" borderId="11" xfId="0" applyFont="1" applyFill="1" applyBorder="1" applyAlignment="1" applyProtection="1">
      <alignment horizontal="left" vertical="center" wrapText="1" indent="2"/>
      <protection/>
    </xf>
    <xf numFmtId="3" fontId="103" fillId="36" borderId="11" xfId="0" applyNumberFormat="1" applyFont="1" applyFill="1" applyBorder="1" applyAlignment="1" applyProtection="1">
      <alignment horizontal="right" vertical="center" indent="1"/>
      <protection/>
    </xf>
    <xf numFmtId="0" fontId="100" fillId="35" borderId="11" xfId="0" applyFont="1" applyFill="1" applyBorder="1" applyAlignment="1" applyProtection="1">
      <alignment horizontal="left" vertical="center" wrapText="1"/>
      <protection/>
    </xf>
    <xf numFmtId="0" fontId="100" fillId="35" borderId="11" xfId="0" applyFont="1" applyFill="1" applyBorder="1" applyAlignment="1" applyProtection="1">
      <alignment vertical="center" wrapText="1"/>
      <protection/>
    </xf>
    <xf numFmtId="3" fontId="103" fillId="0" borderId="76" xfId="0" applyNumberFormat="1" applyFont="1" applyFill="1" applyBorder="1" applyAlignment="1" applyProtection="1">
      <alignment horizontal="right" vertical="center" wrapText="1" indent="1"/>
      <protection/>
    </xf>
    <xf numFmtId="3" fontId="103" fillId="0" borderId="11" xfId="0" applyNumberFormat="1" applyFont="1" applyFill="1" applyBorder="1" applyAlignment="1" applyProtection="1">
      <alignment horizontal="right" vertical="center" wrapText="1" indent="1"/>
      <protection/>
    </xf>
    <xf numFmtId="0" fontId="100" fillId="35" borderId="28" xfId="0" applyFont="1" applyFill="1" applyBorder="1" applyAlignment="1" applyProtection="1">
      <alignment vertical="center" wrapText="1"/>
      <protection/>
    </xf>
    <xf numFmtId="0" fontId="99" fillId="35" borderId="15" xfId="0" applyFont="1" applyFill="1" applyBorder="1" applyAlignment="1" applyProtection="1">
      <alignment vertical="center" wrapText="1"/>
      <protection/>
    </xf>
    <xf numFmtId="3" fontId="107" fillId="0" borderId="77" xfId="0" applyNumberFormat="1" applyFont="1" applyFill="1" applyBorder="1" applyAlignment="1" applyProtection="1">
      <alignment horizontal="right" vertical="center" indent="1"/>
      <protection/>
    </xf>
    <xf numFmtId="3" fontId="107" fillId="0" borderId="15" xfId="0" applyNumberFormat="1" applyFont="1" applyFill="1" applyBorder="1" applyAlignment="1" applyProtection="1">
      <alignment horizontal="right" vertical="center" indent="1"/>
      <protection/>
    </xf>
    <xf numFmtId="0" fontId="100" fillId="35" borderId="36" xfId="0" applyFont="1" applyFill="1" applyBorder="1" applyAlignment="1" applyProtection="1">
      <alignment horizontal="left" vertical="center" wrapText="1" indent="1"/>
      <protection/>
    </xf>
    <xf numFmtId="3" fontId="103" fillId="0" borderId="13" xfId="0" applyNumberFormat="1" applyFont="1" applyFill="1" applyBorder="1" applyAlignment="1" applyProtection="1">
      <alignment horizontal="right" vertical="center" indent="1"/>
      <protection/>
    </xf>
    <xf numFmtId="3" fontId="103" fillId="0" borderId="36" xfId="0" applyNumberFormat="1" applyFont="1" applyFill="1" applyBorder="1" applyAlignment="1" applyProtection="1">
      <alignment horizontal="right" vertical="center" indent="1"/>
      <protection/>
    </xf>
    <xf numFmtId="0" fontId="118" fillId="0" borderId="0" xfId="0" applyFont="1" applyAlignment="1" applyProtection="1" quotePrefix="1">
      <alignment horizontal="left"/>
      <protection/>
    </xf>
    <xf numFmtId="0" fontId="13" fillId="0" borderId="0" xfId="0" applyFont="1" applyAlignment="1" applyProtection="1">
      <alignment horizontal="left" vertical="top"/>
      <protection/>
    </xf>
    <xf numFmtId="0" fontId="13" fillId="0" borderId="0" xfId="0" applyFont="1" applyAlignment="1" applyProtection="1">
      <alignment horizontal="left" vertical="top" wrapText="1"/>
      <protection/>
    </xf>
    <xf numFmtId="0" fontId="98" fillId="0" borderId="0" xfId="0" applyFont="1" applyAlignment="1" applyProtection="1">
      <alignment/>
      <protection/>
    </xf>
    <xf numFmtId="0" fontId="0" fillId="0" borderId="0" xfId="0" applyAlignment="1" applyProtection="1">
      <alignment/>
      <protection/>
    </xf>
    <xf numFmtId="0" fontId="0" fillId="0" borderId="0" xfId="0" applyAlignment="1" applyProtection="1">
      <alignment vertical="center"/>
      <protection/>
    </xf>
    <xf numFmtId="0" fontId="99" fillId="41" borderId="42" xfId="0" applyFont="1" applyFill="1" applyBorder="1" applyAlignment="1" applyProtection="1">
      <alignment horizontal="center" vertical="center" wrapText="1"/>
      <protection/>
    </xf>
    <xf numFmtId="0" fontId="99" fillId="41" borderId="61" xfId="0" applyFont="1" applyFill="1" applyBorder="1" applyAlignment="1" applyProtection="1">
      <alignment horizontal="center" vertical="center" wrapText="1"/>
      <protection/>
    </xf>
    <xf numFmtId="3" fontId="18" fillId="0" borderId="47" xfId="0" applyNumberFormat="1" applyFont="1" applyFill="1" applyBorder="1" applyAlignment="1" applyProtection="1">
      <alignment horizontal="right" indent="1"/>
      <protection/>
    </xf>
    <xf numFmtId="3" fontId="18" fillId="0" borderId="46" xfId="0" applyNumberFormat="1" applyFont="1" applyFill="1" applyBorder="1" applyAlignment="1" applyProtection="1">
      <alignment horizontal="right" indent="1"/>
      <protection/>
    </xf>
    <xf numFmtId="3" fontId="18" fillId="0" borderId="49" xfId="0" applyNumberFormat="1" applyFont="1" applyFill="1" applyBorder="1" applyAlignment="1" applyProtection="1">
      <alignment horizontal="right" indent="1"/>
      <protection/>
    </xf>
    <xf numFmtId="3" fontId="18" fillId="0" borderId="19" xfId="0" applyNumberFormat="1" applyFont="1" applyFill="1" applyBorder="1" applyAlignment="1" applyProtection="1">
      <alignment horizontal="right" indent="1"/>
      <protection/>
    </xf>
    <xf numFmtId="3" fontId="18" fillId="37" borderId="47" xfId="0" applyNumberFormat="1" applyFont="1" applyFill="1" applyBorder="1" applyAlignment="1" applyProtection="1">
      <alignment horizontal="right" indent="1"/>
      <protection/>
    </xf>
    <xf numFmtId="3" fontId="18" fillId="37" borderId="19" xfId="0" applyNumberFormat="1" applyFont="1" applyFill="1" applyBorder="1" applyAlignment="1" applyProtection="1">
      <alignment horizontal="right" indent="1"/>
      <protection/>
    </xf>
    <xf numFmtId="3" fontId="18" fillId="37" borderId="70" xfId="0" applyNumberFormat="1" applyFont="1" applyFill="1" applyBorder="1" applyAlignment="1" applyProtection="1">
      <alignment horizontal="right" indent="1"/>
      <protection/>
    </xf>
    <xf numFmtId="3" fontId="18" fillId="37" borderId="48" xfId="0" applyNumberFormat="1" applyFont="1" applyFill="1" applyBorder="1" applyAlignment="1" applyProtection="1">
      <alignment horizontal="right" indent="1"/>
      <protection/>
    </xf>
    <xf numFmtId="3" fontId="18" fillId="0" borderId="74" xfId="0" applyNumberFormat="1" applyFont="1" applyFill="1" applyBorder="1" applyAlignment="1" applyProtection="1">
      <alignment horizontal="right" indent="1"/>
      <protection/>
    </xf>
    <xf numFmtId="3" fontId="18" fillId="0" borderId="35" xfId="0" applyNumberFormat="1" applyFont="1" applyFill="1" applyBorder="1" applyAlignment="1" applyProtection="1">
      <alignment horizontal="right" indent="1"/>
      <protection/>
    </xf>
    <xf numFmtId="3" fontId="18" fillId="0" borderId="30" xfId="0" applyNumberFormat="1" applyFont="1" applyFill="1" applyBorder="1" applyAlignment="1" applyProtection="1">
      <alignment horizontal="right" indent="1"/>
      <protection/>
    </xf>
    <xf numFmtId="3" fontId="18" fillId="37" borderId="49" xfId="0" applyNumberFormat="1" applyFont="1" applyFill="1" applyBorder="1" applyAlignment="1" applyProtection="1">
      <alignment horizontal="right" indent="1"/>
      <protection/>
    </xf>
    <xf numFmtId="3" fontId="18" fillId="37" borderId="30" xfId="0" applyNumberFormat="1" applyFont="1" applyFill="1" applyBorder="1" applyAlignment="1" applyProtection="1">
      <alignment horizontal="right" indent="1"/>
      <protection/>
    </xf>
    <xf numFmtId="3" fontId="18" fillId="37" borderId="54" xfId="0" applyNumberFormat="1" applyFont="1" applyFill="1" applyBorder="1" applyAlignment="1" applyProtection="1">
      <alignment horizontal="right" indent="1"/>
      <protection/>
    </xf>
    <xf numFmtId="3" fontId="18" fillId="37" borderId="50" xfId="0" applyNumberFormat="1" applyFont="1" applyFill="1" applyBorder="1" applyAlignment="1" applyProtection="1">
      <alignment horizontal="right" indent="1"/>
      <protection/>
    </xf>
    <xf numFmtId="3" fontId="18" fillId="0" borderId="52" xfId="0" applyNumberFormat="1" applyFont="1" applyFill="1" applyBorder="1" applyAlignment="1" applyProtection="1">
      <alignment horizontal="right" indent="1"/>
      <protection/>
    </xf>
    <xf numFmtId="3" fontId="18" fillId="0" borderId="36" xfId="0" applyNumberFormat="1" applyFont="1" applyFill="1" applyBorder="1" applyAlignment="1" applyProtection="1">
      <alignment horizontal="right" indent="1"/>
      <protection/>
    </xf>
    <xf numFmtId="3" fontId="16" fillId="0" borderId="14" xfId="0" applyNumberFormat="1" applyFont="1" applyBorder="1" applyAlignment="1" applyProtection="1">
      <alignment horizontal="right" indent="1"/>
      <protection/>
    </xf>
    <xf numFmtId="3" fontId="16" fillId="0" borderId="15" xfId="0" applyNumberFormat="1" applyFont="1" applyBorder="1" applyAlignment="1" applyProtection="1">
      <alignment horizontal="right" indent="1"/>
      <protection/>
    </xf>
    <xf numFmtId="3" fontId="16" fillId="0" borderId="14" xfId="0" applyNumberFormat="1" applyFont="1" applyFill="1" applyBorder="1" applyAlignment="1" applyProtection="1">
      <alignment horizontal="right" indent="1"/>
      <protection/>
    </xf>
    <xf numFmtId="3" fontId="16" fillId="0" borderId="17" xfId="0" applyNumberFormat="1" applyFont="1" applyFill="1" applyBorder="1" applyAlignment="1" applyProtection="1">
      <alignment horizontal="right" indent="1"/>
      <protection/>
    </xf>
    <xf numFmtId="3" fontId="16" fillId="0" borderId="55" xfId="0" applyNumberFormat="1" applyFont="1" applyFill="1" applyBorder="1" applyAlignment="1" applyProtection="1">
      <alignment horizontal="right" indent="1"/>
      <protection/>
    </xf>
    <xf numFmtId="0" fontId="118" fillId="0" borderId="0" xfId="55" applyFont="1" applyFill="1" applyAlignment="1" applyProtection="1">
      <alignment horizontal="center"/>
      <protection/>
    </xf>
    <xf numFmtId="0" fontId="25" fillId="0" borderId="0" xfId="0" applyFont="1" applyAlignment="1" applyProtection="1">
      <alignment/>
      <protection/>
    </xf>
    <xf numFmtId="0" fontId="99" fillId="34" borderId="15" xfId="47" applyFont="1" applyFill="1" applyBorder="1" applyAlignment="1" applyProtection="1">
      <alignment vertical="center"/>
      <protection/>
    </xf>
    <xf numFmtId="0" fontId="13" fillId="0" borderId="59" xfId="0" applyFont="1" applyBorder="1" applyAlignment="1" applyProtection="1">
      <alignment/>
      <protection/>
    </xf>
    <xf numFmtId="0" fontId="108" fillId="0" borderId="0" xfId="55" applyFont="1" applyFill="1" applyAlignment="1" applyProtection="1">
      <alignment horizontal="center"/>
      <protection/>
    </xf>
    <xf numFmtId="0" fontId="9" fillId="0" borderId="0" xfId="49" applyFont="1" applyBorder="1" applyAlignment="1" applyProtection="1">
      <alignment vertical="center"/>
      <protection/>
    </xf>
    <xf numFmtId="0" fontId="38" fillId="0" borderId="0" xfId="49" applyFont="1" applyBorder="1" applyAlignment="1" applyProtection="1">
      <alignment horizontal="center" vertical="center"/>
      <protection/>
    </xf>
    <xf numFmtId="0" fontId="38" fillId="0" borderId="0" xfId="49" applyFont="1" applyBorder="1" applyAlignment="1" applyProtection="1">
      <alignment vertical="center"/>
      <protection/>
    </xf>
    <xf numFmtId="0" fontId="26" fillId="0" borderId="0" xfId="49" applyFont="1" applyBorder="1" applyAlignment="1" applyProtection="1">
      <alignment horizontal="center" vertical="center" wrapText="1"/>
      <protection/>
    </xf>
    <xf numFmtId="0" fontId="26" fillId="0" borderId="0" xfId="49" applyFont="1" applyBorder="1" applyAlignment="1" applyProtection="1">
      <alignment vertical="center"/>
      <protection/>
    </xf>
    <xf numFmtId="0" fontId="9" fillId="0" borderId="0" xfId="49"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9" fillId="0" borderId="0" xfId="0" applyFont="1" applyBorder="1" applyAlignment="1" applyProtection="1">
      <alignment vertical="center"/>
      <protection/>
    </xf>
    <xf numFmtId="0" fontId="26" fillId="0" borderId="0" xfId="0" applyFont="1" applyBorder="1" applyAlignment="1" applyProtection="1">
      <alignment vertical="center"/>
      <protection/>
    </xf>
    <xf numFmtId="0" fontId="10" fillId="0" borderId="0" xfId="0" applyFont="1" applyBorder="1" applyAlignment="1" applyProtection="1">
      <alignment horizontal="center" vertical="center"/>
      <protection/>
    </xf>
    <xf numFmtId="0" fontId="26" fillId="0" borderId="0" xfId="0" applyFont="1" applyBorder="1" applyAlignment="1" applyProtection="1">
      <alignment horizontal="center" vertical="center"/>
      <protection/>
    </xf>
    <xf numFmtId="0" fontId="0" fillId="39" borderId="0" xfId="0" applyFill="1" applyAlignment="1" applyProtection="1">
      <alignment/>
      <protection/>
    </xf>
    <xf numFmtId="0" fontId="9" fillId="39" borderId="0" xfId="0" applyFont="1" applyFill="1" applyAlignment="1" applyProtection="1">
      <alignment horizontal="left" vertical="center" indent="13"/>
      <protection/>
    </xf>
    <xf numFmtId="0" fontId="10" fillId="39" borderId="0" xfId="0" applyFont="1" applyFill="1" applyAlignment="1" applyProtection="1">
      <alignment horizontal="center" vertical="center"/>
      <protection/>
    </xf>
    <xf numFmtId="0" fontId="18" fillId="39" borderId="0" xfId="0" applyFont="1" applyFill="1" applyAlignment="1" applyProtection="1">
      <alignment/>
      <protection/>
    </xf>
    <xf numFmtId="0" fontId="119" fillId="33" borderId="0" xfId="48" applyFont="1" applyFill="1" applyBorder="1" applyAlignment="1" applyProtection="1">
      <alignment/>
      <protection/>
    </xf>
    <xf numFmtId="0" fontId="100" fillId="33" borderId="0" xfId="48" applyFont="1" applyFill="1" applyBorder="1" applyAlignment="1" applyProtection="1">
      <alignment/>
      <protection/>
    </xf>
    <xf numFmtId="0" fontId="13" fillId="33" borderId="13" xfId="48" applyFont="1" applyFill="1" applyBorder="1" applyAlignment="1" applyProtection="1">
      <alignment horizontal="center"/>
      <protection/>
    </xf>
    <xf numFmtId="0" fontId="119" fillId="41" borderId="66" xfId="48" applyFont="1" applyFill="1" applyBorder="1" applyAlignment="1" applyProtection="1">
      <alignment vertical="top" wrapText="1"/>
      <protection/>
    </xf>
    <xf numFmtId="0" fontId="100" fillId="41" borderId="38" xfId="48" applyFont="1" applyFill="1" applyBorder="1" applyAlignment="1" applyProtection="1">
      <alignment horizontal="center" vertical="center" wrapText="1"/>
      <protection/>
    </xf>
    <xf numFmtId="0" fontId="99" fillId="41" borderId="46" xfId="48" applyFont="1" applyFill="1" applyBorder="1" applyAlignment="1" applyProtection="1">
      <alignment horizontal="left" vertical="center" wrapText="1"/>
      <protection/>
    </xf>
    <xf numFmtId="3" fontId="16" fillId="0" borderId="78" xfId="47" applyNumberFormat="1" applyFont="1" applyFill="1" applyBorder="1" applyAlignment="1" applyProtection="1">
      <alignment horizontal="right" vertical="center" wrapText="1" indent="1"/>
      <protection/>
    </xf>
    <xf numFmtId="3" fontId="16" fillId="0" borderId="79" xfId="47" applyNumberFormat="1" applyFont="1" applyFill="1" applyBorder="1" applyAlignment="1" applyProtection="1">
      <alignment horizontal="right" vertical="center" wrapText="1" indent="1"/>
      <protection/>
    </xf>
    <xf numFmtId="3" fontId="16" fillId="0" borderId="19" xfId="47" applyNumberFormat="1" applyFont="1" applyFill="1" applyBorder="1" applyAlignment="1" applyProtection="1">
      <alignment horizontal="right" vertical="center" wrapText="1" indent="1"/>
      <protection/>
    </xf>
    <xf numFmtId="3" fontId="16" fillId="0" borderId="70" xfId="47" applyNumberFormat="1" applyFont="1" applyFill="1" applyBorder="1" applyAlignment="1" applyProtection="1">
      <alignment horizontal="right" vertical="center" wrapText="1" indent="1"/>
      <protection/>
    </xf>
    <xf numFmtId="3" fontId="16" fillId="0" borderId="46" xfId="47" applyNumberFormat="1" applyFont="1" applyFill="1" applyBorder="1" applyAlignment="1" applyProtection="1">
      <alignment horizontal="right" vertical="center" wrapText="1" indent="1"/>
      <protection/>
    </xf>
    <xf numFmtId="0" fontId="100" fillId="41" borderId="35" xfId="48" applyFont="1" applyFill="1" applyBorder="1" applyAlignment="1" applyProtection="1">
      <alignment horizontal="left" vertical="center" wrapText="1" indent="1"/>
      <protection/>
    </xf>
    <xf numFmtId="3" fontId="18" fillId="0" borderId="80" xfId="47" applyNumberFormat="1" applyFont="1" applyFill="1" applyBorder="1" applyAlignment="1" applyProtection="1">
      <alignment horizontal="right" vertical="center" wrapText="1" indent="1"/>
      <protection/>
    </xf>
    <xf numFmtId="3" fontId="18" fillId="0" borderId="81" xfId="47" applyNumberFormat="1" applyFont="1" applyFill="1" applyBorder="1" applyAlignment="1" applyProtection="1">
      <alignment horizontal="right" vertical="center" wrapText="1" indent="1"/>
      <protection/>
    </xf>
    <xf numFmtId="3" fontId="18" fillId="0" borderId="30" xfId="47" applyNumberFormat="1" applyFont="1" applyFill="1" applyBorder="1" applyAlignment="1" applyProtection="1">
      <alignment horizontal="right" vertical="center" wrapText="1" indent="1"/>
      <protection/>
    </xf>
    <xf numFmtId="3" fontId="18" fillId="0" borderId="54" xfId="47" applyNumberFormat="1" applyFont="1" applyFill="1" applyBorder="1" applyAlignment="1" applyProtection="1">
      <alignment horizontal="right" vertical="center" wrapText="1" indent="1"/>
      <protection/>
    </xf>
    <xf numFmtId="3" fontId="18" fillId="0" borderId="35" xfId="47" applyNumberFormat="1" applyFont="1" applyFill="1" applyBorder="1" applyAlignment="1" applyProtection="1">
      <alignment horizontal="right" vertical="center" wrapText="1" indent="1"/>
      <protection/>
    </xf>
    <xf numFmtId="0" fontId="99" fillId="41" borderId="35" xfId="48" applyFont="1" applyFill="1" applyBorder="1" applyAlignment="1" applyProtection="1">
      <alignment horizontal="left" vertical="center" wrapText="1"/>
      <protection/>
    </xf>
    <xf numFmtId="3" fontId="16" fillId="0" borderId="80" xfId="47" applyNumberFormat="1" applyFont="1" applyFill="1" applyBorder="1" applyAlignment="1" applyProtection="1">
      <alignment horizontal="right" vertical="center" wrapText="1" indent="1"/>
      <protection/>
    </xf>
    <xf numFmtId="3" fontId="16" fillId="0" borderId="81" xfId="47" applyNumberFormat="1" applyFont="1" applyFill="1" applyBorder="1" applyAlignment="1" applyProtection="1">
      <alignment horizontal="right" vertical="center" wrapText="1" indent="1"/>
      <protection/>
    </xf>
    <xf numFmtId="3" fontId="16" fillId="0" borderId="30" xfId="47" applyNumberFormat="1" applyFont="1" applyFill="1" applyBorder="1" applyAlignment="1" applyProtection="1">
      <alignment horizontal="right" vertical="center" wrapText="1" indent="1"/>
      <protection/>
    </xf>
    <xf numFmtId="3" fontId="16" fillId="0" borderId="54" xfId="47" applyNumberFormat="1" applyFont="1" applyFill="1" applyBorder="1" applyAlignment="1" applyProtection="1">
      <alignment horizontal="right" vertical="center" wrapText="1" indent="1"/>
      <protection/>
    </xf>
    <xf numFmtId="3" fontId="16" fillId="0" borderId="35" xfId="47" applyNumberFormat="1" applyFont="1" applyFill="1" applyBorder="1" applyAlignment="1" applyProtection="1">
      <alignment horizontal="right" vertical="center" wrapText="1" indent="1"/>
      <protection/>
    </xf>
    <xf numFmtId="0" fontId="100" fillId="41" borderId="35" xfId="47" applyFont="1" applyFill="1" applyBorder="1" applyAlignment="1" applyProtection="1">
      <alignment horizontal="left" vertical="center" wrapText="1" indent="2"/>
      <protection/>
    </xf>
    <xf numFmtId="3" fontId="18" fillId="0" borderId="82" xfId="47" applyNumberFormat="1" applyFont="1" applyFill="1" applyBorder="1" applyAlignment="1" applyProtection="1">
      <alignment horizontal="right" vertical="center" wrapText="1" indent="1"/>
      <protection/>
    </xf>
    <xf numFmtId="3" fontId="18" fillId="0" borderId="83" xfId="47" applyNumberFormat="1" applyFont="1" applyFill="1" applyBorder="1" applyAlignment="1" applyProtection="1">
      <alignment horizontal="right" vertical="center" wrapText="1" indent="1"/>
      <protection/>
    </xf>
    <xf numFmtId="3" fontId="18" fillId="0" borderId="41" xfId="47" applyNumberFormat="1" applyFont="1" applyFill="1" applyBorder="1" applyAlignment="1" applyProtection="1">
      <alignment horizontal="right" vertical="center" wrapText="1" indent="1"/>
      <protection/>
    </xf>
    <xf numFmtId="3" fontId="18" fillId="0" borderId="66" xfId="47" applyNumberFormat="1" applyFont="1" applyFill="1" applyBorder="1" applyAlignment="1" applyProtection="1">
      <alignment horizontal="right" vertical="center" wrapText="1" indent="1"/>
      <protection/>
    </xf>
    <xf numFmtId="3" fontId="18" fillId="0" borderId="36" xfId="47" applyNumberFormat="1" applyFont="1" applyFill="1" applyBorder="1" applyAlignment="1" applyProtection="1">
      <alignment horizontal="right" vertical="center" wrapText="1" indent="1"/>
      <protection/>
    </xf>
    <xf numFmtId="0" fontId="99" fillId="41" borderId="15" xfId="48" applyFont="1" applyFill="1" applyBorder="1" applyAlignment="1" applyProtection="1">
      <alignment horizontal="left" vertical="center" wrapText="1"/>
      <protection/>
    </xf>
    <xf numFmtId="3" fontId="16" fillId="0" borderId="84" xfId="47" applyNumberFormat="1" applyFont="1" applyFill="1" applyBorder="1" applyAlignment="1" applyProtection="1">
      <alignment horizontal="right" vertical="center" wrapText="1" indent="1"/>
      <protection/>
    </xf>
    <xf numFmtId="3" fontId="16" fillId="0" borderId="85" xfId="47" applyNumberFormat="1" applyFont="1" applyFill="1" applyBorder="1" applyAlignment="1" applyProtection="1">
      <alignment horizontal="right" vertical="center" wrapText="1" indent="1"/>
      <protection/>
    </xf>
    <xf numFmtId="3" fontId="16" fillId="0" borderId="17" xfId="47" applyNumberFormat="1" applyFont="1" applyFill="1" applyBorder="1" applyAlignment="1" applyProtection="1">
      <alignment horizontal="right" vertical="center" wrapText="1" indent="1"/>
      <protection/>
    </xf>
    <xf numFmtId="3" fontId="16" fillId="0" borderId="86" xfId="47" applyNumberFormat="1" applyFont="1" applyFill="1" applyBorder="1" applyAlignment="1" applyProtection="1">
      <alignment horizontal="right" vertical="center" wrapText="1" indent="1"/>
      <protection/>
    </xf>
    <xf numFmtId="3" fontId="16" fillId="0" borderId="55" xfId="47" applyNumberFormat="1" applyFont="1" applyFill="1" applyBorder="1" applyAlignment="1" applyProtection="1">
      <alignment horizontal="right" vertical="center" wrapText="1" indent="1"/>
      <protection/>
    </xf>
    <xf numFmtId="3" fontId="16" fillId="0" borderId="15" xfId="47" applyNumberFormat="1" applyFont="1" applyFill="1" applyBorder="1" applyAlignment="1" applyProtection="1">
      <alignment horizontal="right" vertical="center" wrapText="1" indent="1"/>
      <protection/>
    </xf>
    <xf numFmtId="0" fontId="99" fillId="41" borderId="36" xfId="48" applyFont="1" applyFill="1" applyBorder="1" applyAlignment="1" applyProtection="1">
      <alignment horizontal="left" vertical="center" wrapText="1"/>
      <protection/>
    </xf>
    <xf numFmtId="3" fontId="16" fillId="0" borderId="82" xfId="47" applyNumberFormat="1" applyFont="1" applyFill="1" applyBorder="1" applyAlignment="1" applyProtection="1">
      <alignment horizontal="right" vertical="center" wrapText="1" indent="1"/>
      <protection/>
    </xf>
    <xf numFmtId="3" fontId="16" fillId="37" borderId="83" xfId="47" applyNumberFormat="1" applyFont="1" applyFill="1" applyBorder="1" applyAlignment="1" applyProtection="1">
      <alignment horizontal="right" vertical="center" wrapText="1" indent="1"/>
      <protection/>
    </xf>
    <xf numFmtId="3" fontId="16" fillId="0" borderId="83" xfId="47" applyNumberFormat="1" applyFont="1" applyFill="1" applyBorder="1" applyAlignment="1" applyProtection="1">
      <alignment horizontal="right" vertical="center" wrapText="1" indent="1"/>
      <protection/>
    </xf>
    <xf numFmtId="3" fontId="16" fillId="0" borderId="41" xfId="47" applyNumberFormat="1" applyFont="1" applyFill="1" applyBorder="1" applyAlignment="1" applyProtection="1">
      <alignment horizontal="right" vertical="center" wrapText="1" indent="1"/>
      <protection/>
    </xf>
    <xf numFmtId="3" fontId="16" fillId="0" borderId="87" xfId="47" applyNumberFormat="1" applyFont="1" applyFill="1" applyBorder="1" applyAlignment="1" applyProtection="1">
      <alignment horizontal="right" vertical="center" wrapText="1" indent="1"/>
      <protection/>
    </xf>
    <xf numFmtId="3" fontId="16" fillId="0" borderId="66" xfId="47" applyNumberFormat="1" applyFont="1" applyFill="1" applyBorder="1" applyAlignment="1" applyProtection="1">
      <alignment horizontal="right" vertical="center" wrapText="1" indent="1"/>
      <protection/>
    </xf>
    <xf numFmtId="3" fontId="16" fillId="0" borderId="36" xfId="47" applyNumberFormat="1" applyFont="1" applyFill="1" applyBorder="1" applyAlignment="1" applyProtection="1">
      <alignment horizontal="right" vertical="center" wrapText="1" indent="1"/>
      <protection/>
    </xf>
    <xf numFmtId="0" fontId="13" fillId="33" borderId="0" xfId="48" applyFont="1" applyFill="1" applyBorder="1" applyAlignment="1" applyProtection="1">
      <alignment horizontal="left" vertical="center"/>
      <protection/>
    </xf>
    <xf numFmtId="0" fontId="43" fillId="33" borderId="0" xfId="48" applyFont="1" applyFill="1" applyBorder="1" applyAlignment="1" applyProtection="1" quotePrefix="1">
      <alignment horizontal="center" vertical="center" wrapText="1"/>
      <protection/>
    </xf>
    <xf numFmtId="0" fontId="43" fillId="33" borderId="0" xfId="48" applyFont="1" applyFill="1" applyBorder="1" applyAlignment="1" applyProtection="1">
      <alignment horizontal="center" vertical="center" wrapText="1"/>
      <protection/>
    </xf>
    <xf numFmtId="0" fontId="0" fillId="33" borderId="0" xfId="48" applyFont="1" applyFill="1" applyBorder="1" applyAlignment="1" applyProtection="1">
      <alignment horizontal="left" vertical="center" wrapText="1"/>
      <protection/>
    </xf>
    <xf numFmtId="0" fontId="13" fillId="0" borderId="0" xfId="0" applyFont="1" applyAlignment="1" applyProtection="1">
      <alignment vertical="top"/>
      <protection/>
    </xf>
    <xf numFmtId="0" fontId="9" fillId="0" borderId="0" xfId="0" applyFont="1" applyAlignment="1" applyProtection="1">
      <alignment horizontal="left" vertical="center" indent="13"/>
      <protection/>
    </xf>
    <xf numFmtId="0" fontId="10" fillId="0" borderId="0" xfId="0" applyFont="1" applyAlignment="1" applyProtection="1">
      <alignment horizontal="center" vertical="center"/>
      <protection/>
    </xf>
    <xf numFmtId="0" fontId="18" fillId="0" borderId="0" xfId="0" applyFont="1" applyAlignment="1" applyProtection="1">
      <alignment/>
      <protection/>
    </xf>
    <xf numFmtId="0" fontId="119" fillId="33" borderId="0" xfId="47" applyFont="1" applyFill="1" applyBorder="1" applyAlignment="1" applyProtection="1">
      <alignment/>
      <protection/>
    </xf>
    <xf numFmtId="0" fontId="100" fillId="33" borderId="0" xfId="47" applyFont="1" applyFill="1" applyBorder="1" applyAlignment="1" applyProtection="1">
      <alignment/>
      <protection/>
    </xf>
    <xf numFmtId="0" fontId="119" fillId="41" borderId="49" xfId="47" applyFont="1" applyFill="1" applyBorder="1" applyAlignment="1" applyProtection="1">
      <alignment vertical="top" wrapText="1"/>
      <protection/>
    </xf>
    <xf numFmtId="0" fontId="99" fillId="41" borderId="49" xfId="47" applyFont="1" applyFill="1" applyBorder="1" applyAlignment="1" applyProtection="1">
      <alignment vertical="top" wrapText="1"/>
      <protection/>
    </xf>
    <xf numFmtId="0" fontId="13" fillId="33" borderId="64" xfId="47" applyFont="1" applyFill="1" applyBorder="1" applyAlignment="1" applyProtection="1">
      <alignment horizontal="center"/>
      <protection/>
    </xf>
    <xf numFmtId="0" fontId="99" fillId="41" borderId="52" xfId="47" applyFont="1" applyFill="1" applyBorder="1" applyAlignment="1" applyProtection="1">
      <alignment horizontal="center" vertical="top" wrapText="1"/>
      <protection/>
    </xf>
    <xf numFmtId="0" fontId="99" fillId="41" borderId="46" xfId="47" applyFont="1" applyFill="1" applyBorder="1" applyAlignment="1" applyProtection="1">
      <alignment horizontal="left" vertical="center" wrapText="1"/>
      <protection/>
    </xf>
    <xf numFmtId="3" fontId="16" fillId="0" borderId="47" xfId="47" applyNumberFormat="1" applyFont="1" applyFill="1" applyBorder="1" applyAlignment="1" applyProtection="1">
      <alignment horizontal="right" vertical="center" wrapText="1" indent="1"/>
      <protection/>
    </xf>
    <xf numFmtId="3" fontId="16" fillId="0" borderId="48" xfId="47" applyNumberFormat="1" applyFont="1" applyFill="1" applyBorder="1" applyAlignment="1" applyProtection="1">
      <alignment horizontal="right" vertical="center" wrapText="1" indent="1"/>
      <protection/>
    </xf>
    <xf numFmtId="0" fontId="102" fillId="0" borderId="0" xfId="0" applyFont="1" applyAlignment="1" applyProtection="1">
      <alignment horizontal="center"/>
      <protection/>
    </xf>
    <xf numFmtId="0" fontId="100" fillId="41" borderId="35" xfId="47" applyFont="1" applyFill="1" applyBorder="1" applyAlignment="1" applyProtection="1">
      <alignment horizontal="left" vertical="center" wrapText="1" indent="1"/>
      <protection/>
    </xf>
    <xf numFmtId="3" fontId="18" fillId="0" borderId="49" xfId="47" applyNumberFormat="1" applyFont="1" applyFill="1" applyBorder="1" applyAlignment="1" applyProtection="1">
      <alignment horizontal="right" vertical="center" wrapText="1" indent="1"/>
      <protection/>
    </xf>
    <xf numFmtId="3" fontId="18" fillId="0" borderId="50" xfId="47" applyNumberFormat="1" applyFont="1" applyFill="1" applyBorder="1" applyAlignment="1" applyProtection="1">
      <alignment horizontal="right" vertical="center" wrapText="1" indent="1"/>
      <protection/>
    </xf>
    <xf numFmtId="0" fontId="99" fillId="41" borderId="35" xfId="47" applyFont="1" applyFill="1" applyBorder="1" applyAlignment="1" applyProtection="1">
      <alignment horizontal="left" vertical="center" wrapText="1"/>
      <protection/>
    </xf>
    <xf numFmtId="3" fontId="16" fillId="0" borderId="49" xfId="47" applyNumberFormat="1" applyFont="1" applyFill="1" applyBorder="1" applyAlignment="1" applyProtection="1">
      <alignment horizontal="right" vertical="center" wrapText="1" indent="1"/>
      <protection/>
    </xf>
    <xf numFmtId="3" fontId="16" fillId="0" borderId="50" xfId="47" applyNumberFormat="1" applyFont="1" applyFill="1" applyBorder="1" applyAlignment="1" applyProtection="1">
      <alignment horizontal="right" vertical="center" wrapText="1" indent="1"/>
      <protection/>
    </xf>
    <xf numFmtId="0" fontId="100" fillId="41" borderId="36" xfId="47" applyFont="1" applyFill="1" applyBorder="1" applyAlignment="1" applyProtection="1">
      <alignment horizontal="left" vertical="center" wrapText="1" indent="1"/>
      <protection/>
    </xf>
    <xf numFmtId="3" fontId="18" fillId="0" borderId="52" xfId="47" applyNumberFormat="1" applyFont="1" applyFill="1" applyBorder="1" applyAlignment="1" applyProtection="1">
      <alignment horizontal="right" vertical="center" wrapText="1" indent="1"/>
      <protection/>
    </xf>
    <xf numFmtId="3" fontId="18" fillId="0" borderId="64" xfId="47" applyNumberFormat="1" applyFont="1" applyFill="1" applyBorder="1" applyAlignment="1" applyProtection="1">
      <alignment horizontal="right" vertical="center" wrapText="1" indent="1"/>
      <protection/>
    </xf>
    <xf numFmtId="0" fontId="99" fillId="41" borderId="15" xfId="47" applyFont="1" applyFill="1" applyBorder="1" applyAlignment="1" applyProtection="1">
      <alignment horizontal="left" vertical="center" wrapText="1"/>
      <protection/>
    </xf>
    <xf numFmtId="3" fontId="16" fillId="0" borderId="14" xfId="47" applyNumberFormat="1" applyFont="1" applyFill="1" applyBorder="1" applyAlignment="1" applyProtection="1">
      <alignment horizontal="right" vertical="center" wrapText="1" indent="1"/>
      <protection/>
    </xf>
    <xf numFmtId="3" fontId="16" fillId="0" borderId="88" xfId="47" applyNumberFormat="1" applyFont="1" applyFill="1" applyBorder="1" applyAlignment="1" applyProtection="1">
      <alignment horizontal="right" vertical="center" wrapText="1" indent="1"/>
      <protection/>
    </xf>
    <xf numFmtId="0" fontId="99" fillId="41" borderId="36" xfId="47" applyFont="1" applyFill="1" applyBorder="1" applyAlignment="1" applyProtection="1">
      <alignment horizontal="left" vertical="center" wrapText="1"/>
      <protection/>
    </xf>
    <xf numFmtId="0" fontId="13" fillId="33" borderId="0" xfId="47" applyFont="1" applyFill="1" applyBorder="1" applyAlignment="1" applyProtection="1">
      <alignment horizontal="left" vertical="center"/>
      <protection/>
    </xf>
    <xf numFmtId="0" fontId="13" fillId="33" borderId="0" xfId="48" applyFont="1" applyFill="1" applyBorder="1" applyAlignment="1" applyProtection="1">
      <alignment vertical="center" wrapText="1"/>
      <protection/>
    </xf>
    <xf numFmtId="0" fontId="2" fillId="33" borderId="0" xfId="0" applyFont="1" applyFill="1" applyAlignment="1" applyProtection="1">
      <alignment horizontal="center"/>
      <protection/>
    </xf>
    <xf numFmtId="0" fontId="0" fillId="33" borderId="59" xfId="0" applyFill="1" applyBorder="1" applyAlignment="1" applyProtection="1">
      <alignment horizontal="left" wrapText="1"/>
      <protection/>
    </xf>
    <xf numFmtId="0" fontId="101" fillId="34" borderId="46" xfId="46" applyFont="1" applyFill="1" applyBorder="1" applyAlignment="1" applyProtection="1">
      <alignment horizontal="center" vertical="center" wrapText="1"/>
      <protection/>
    </xf>
    <xf numFmtId="0" fontId="101" fillId="34" borderId="35" xfId="46" applyFont="1" applyFill="1" applyBorder="1" applyAlignment="1" applyProtection="1">
      <alignment horizontal="center" vertical="center" wrapText="1"/>
      <protection/>
    </xf>
    <xf numFmtId="0" fontId="101" fillId="34" borderId="36" xfId="46" applyFont="1" applyFill="1" applyBorder="1" applyAlignment="1" applyProtection="1">
      <alignment horizontal="center" vertical="center" wrapText="1"/>
      <protection/>
    </xf>
    <xf numFmtId="0" fontId="9" fillId="0" borderId="0" xfId="0" applyFont="1" applyAlignment="1" applyProtection="1">
      <alignment horizontal="center" vertical="center"/>
      <protection/>
    </xf>
    <xf numFmtId="0" fontId="10" fillId="33" borderId="0" xfId="0" applyFont="1" applyFill="1" applyAlignment="1" applyProtection="1">
      <alignment horizontal="center" vertical="center"/>
      <protection/>
    </xf>
    <xf numFmtId="0" fontId="11" fillId="0" borderId="0" xfId="46" applyFont="1" applyBorder="1" applyAlignment="1" applyProtection="1">
      <alignment horizontal="center" vertical="center"/>
      <protection/>
    </xf>
    <xf numFmtId="0" fontId="7" fillId="0" borderId="48" xfId="46" applyFont="1" applyBorder="1" applyAlignment="1" applyProtection="1">
      <alignment horizontal="center" vertical="center" wrapText="1"/>
      <protection/>
    </xf>
    <xf numFmtId="0" fontId="7" fillId="0" borderId="50" xfId="46" applyFont="1" applyBorder="1" applyAlignment="1" applyProtection="1">
      <alignment horizontal="center" vertical="center" wrapText="1"/>
      <protection/>
    </xf>
    <xf numFmtId="0" fontId="7" fillId="0" borderId="64" xfId="46" applyFont="1" applyBorder="1" applyAlignment="1" applyProtection="1">
      <alignment horizontal="center" vertical="center" wrapText="1"/>
      <protection/>
    </xf>
    <xf numFmtId="0" fontId="23" fillId="33" borderId="0" xfId="46" applyFont="1" applyFill="1" applyAlignment="1" applyProtection="1">
      <alignment horizontal="left" vertical="top" wrapText="1"/>
      <protection/>
    </xf>
    <xf numFmtId="0" fontId="26" fillId="33" borderId="0" xfId="0" applyFont="1" applyFill="1" applyAlignment="1" applyProtection="1">
      <alignment horizontal="center" vertical="center"/>
      <protection/>
    </xf>
    <xf numFmtId="0" fontId="10" fillId="0" borderId="0" xfId="0" applyFont="1" applyAlignment="1" applyProtection="1">
      <alignment horizontal="center" vertical="center"/>
      <protection/>
    </xf>
    <xf numFmtId="0" fontId="26" fillId="0" borderId="0" xfId="0" applyFont="1" applyAlignment="1" applyProtection="1">
      <alignment horizontal="center" vertical="center"/>
      <protection/>
    </xf>
    <xf numFmtId="14" fontId="99" fillId="35" borderId="47" xfId="0" applyNumberFormat="1" applyFont="1" applyFill="1" applyBorder="1" applyAlignment="1" applyProtection="1" quotePrefix="1">
      <alignment horizontal="center" vertical="center" wrapText="1"/>
      <protection/>
    </xf>
    <xf numFmtId="0" fontId="99" fillId="35" borderId="49" xfId="0" applyFont="1" applyFill="1" applyBorder="1" applyAlignment="1" applyProtection="1">
      <alignment horizontal="center" vertical="center" wrapText="1"/>
      <protection/>
    </xf>
    <xf numFmtId="14" fontId="99" fillId="35" borderId="46" xfId="0" applyNumberFormat="1" applyFont="1" applyFill="1" applyBorder="1" applyAlignment="1" applyProtection="1" quotePrefix="1">
      <alignment horizontal="center" vertical="center" wrapText="1"/>
      <protection/>
    </xf>
    <xf numFmtId="0" fontId="99" fillId="35" borderId="35" xfId="0" applyFont="1" applyFill="1" applyBorder="1" applyAlignment="1" applyProtection="1">
      <alignment horizontal="center" vertical="center" wrapText="1"/>
      <protection/>
    </xf>
    <xf numFmtId="0" fontId="99" fillId="41" borderId="89" xfId="0" applyFont="1" applyFill="1" applyBorder="1" applyAlignment="1" applyProtection="1">
      <alignment horizontal="center" vertical="center" wrapText="1"/>
      <protection/>
    </xf>
    <xf numFmtId="0" fontId="99" fillId="41" borderId="90" xfId="0" applyFont="1" applyFill="1" applyBorder="1" applyAlignment="1" applyProtection="1">
      <alignment horizontal="center" vertical="center" wrapText="1"/>
      <protection/>
    </xf>
    <xf numFmtId="0" fontId="99" fillId="41" borderId="57" xfId="0" applyFont="1" applyFill="1" applyBorder="1" applyAlignment="1" applyProtection="1">
      <alignment horizontal="center" vertical="center" wrapText="1"/>
      <protection/>
    </xf>
    <xf numFmtId="0" fontId="99" fillId="41" borderId="33" xfId="0" applyFont="1" applyFill="1" applyBorder="1" applyAlignment="1" applyProtection="1">
      <alignment horizontal="center" vertical="center" wrapText="1"/>
      <protection/>
    </xf>
    <xf numFmtId="0" fontId="99" fillId="41" borderId="19" xfId="56" applyFont="1" applyFill="1" applyBorder="1" applyAlignment="1" applyProtection="1" quotePrefix="1">
      <alignment horizontal="center" vertical="center" wrapText="1"/>
      <protection/>
    </xf>
    <xf numFmtId="0" fontId="99" fillId="41" borderId="41" xfId="56" applyFont="1" applyFill="1" applyBorder="1" applyAlignment="1" applyProtection="1" quotePrefix="1">
      <alignment horizontal="center" vertical="center" wrapText="1"/>
      <protection/>
    </xf>
    <xf numFmtId="0" fontId="99" fillId="35" borderId="14" xfId="57" applyFont="1" applyFill="1" applyBorder="1" applyAlignment="1" applyProtection="1">
      <alignment horizontal="center" vertical="center" wrapText="1"/>
      <protection/>
    </xf>
    <xf numFmtId="0" fontId="99" fillId="35" borderId="77" xfId="57" applyFont="1" applyFill="1" applyBorder="1" applyAlignment="1" applyProtection="1">
      <alignment horizontal="center" vertical="center" wrapText="1"/>
      <protection/>
    </xf>
    <xf numFmtId="0" fontId="99" fillId="35" borderId="88" xfId="57" applyFont="1" applyFill="1" applyBorder="1" applyAlignment="1" applyProtection="1">
      <alignment horizontal="center" vertical="center" wrapText="1"/>
      <protection/>
    </xf>
    <xf numFmtId="0" fontId="99" fillId="41" borderId="39" xfId="0" applyFont="1" applyFill="1" applyBorder="1" applyAlignment="1" applyProtection="1">
      <alignment horizontal="center" vertical="center" wrapText="1"/>
      <protection/>
    </xf>
    <xf numFmtId="0" fontId="99" fillId="35" borderId="47" xfId="57" applyFont="1" applyFill="1" applyBorder="1" applyAlignment="1" applyProtection="1">
      <alignment horizontal="center" vertical="center" wrapText="1"/>
      <protection/>
    </xf>
    <xf numFmtId="0" fontId="99" fillId="35" borderId="52" xfId="57" applyFont="1" applyFill="1" applyBorder="1" applyAlignment="1" applyProtection="1">
      <alignment horizontal="center" vertical="center" wrapText="1"/>
      <protection/>
    </xf>
    <xf numFmtId="0" fontId="26" fillId="0" borderId="0" xfId="0" applyFont="1" applyAlignment="1" applyProtection="1">
      <alignment horizontal="center"/>
      <protection/>
    </xf>
    <xf numFmtId="14" fontId="99" fillId="35" borderId="14" xfId="57" applyNumberFormat="1" applyFont="1" applyFill="1" applyBorder="1" applyAlignment="1" applyProtection="1">
      <alignment horizontal="center" vertical="center" wrapText="1"/>
      <protection/>
    </xf>
    <xf numFmtId="14" fontId="99" fillId="35" borderId="88" xfId="57" applyNumberFormat="1" applyFont="1" applyFill="1" applyBorder="1" applyAlignment="1" applyProtection="1">
      <alignment horizontal="center" vertical="center" wrapText="1"/>
      <protection/>
    </xf>
    <xf numFmtId="0" fontId="99" fillId="35" borderId="14" xfId="0" applyFont="1" applyFill="1" applyBorder="1" applyAlignment="1" applyProtection="1">
      <alignment horizontal="center"/>
      <protection/>
    </xf>
    <xf numFmtId="0" fontId="99" fillId="35" borderId="77" xfId="0" applyFont="1" applyFill="1" applyBorder="1" applyAlignment="1" applyProtection="1">
      <alignment horizontal="center"/>
      <protection/>
    </xf>
    <xf numFmtId="0" fontId="99" fillId="35" borderId="88" xfId="0" applyFont="1" applyFill="1" applyBorder="1" applyAlignment="1" applyProtection="1">
      <alignment horizontal="center"/>
      <protection/>
    </xf>
    <xf numFmtId="0" fontId="99" fillId="34" borderId="70" xfId="55" applyFont="1" applyFill="1" applyBorder="1" applyAlignment="1" applyProtection="1">
      <alignment horizontal="center" vertical="center" wrapText="1"/>
      <protection/>
    </xf>
    <xf numFmtId="0" fontId="99" fillId="34" borderId="66" xfId="55" applyFont="1" applyFill="1" applyBorder="1" applyAlignment="1" applyProtection="1">
      <alignment horizontal="center" vertical="center" wrapText="1"/>
      <protection/>
    </xf>
    <xf numFmtId="0" fontId="99" fillId="34" borderId="19" xfId="47" applyFont="1" applyFill="1" applyBorder="1" applyAlignment="1" applyProtection="1">
      <alignment horizontal="center" vertical="center" wrapText="1"/>
      <protection/>
    </xf>
    <xf numFmtId="0" fontId="99" fillId="34" borderId="41" xfId="47" applyFont="1" applyFill="1" applyBorder="1" applyAlignment="1" applyProtection="1">
      <alignment horizontal="center" vertical="center" wrapText="1"/>
      <protection/>
    </xf>
    <xf numFmtId="0" fontId="104" fillId="33" borderId="46" xfId="55" applyFont="1" applyFill="1" applyBorder="1" applyAlignment="1" applyProtection="1">
      <alignment horizontal="center" vertical="center" wrapText="1"/>
      <protection/>
    </xf>
    <xf numFmtId="0" fontId="104" fillId="33" borderId="35" xfId="55" applyFont="1" applyFill="1" applyBorder="1" applyAlignment="1" applyProtection="1">
      <alignment horizontal="center" vertical="center" wrapText="1"/>
      <protection/>
    </xf>
    <xf numFmtId="0" fontId="104" fillId="33" borderId="36" xfId="55" applyFont="1" applyFill="1" applyBorder="1" applyAlignment="1" applyProtection="1">
      <alignment horizontal="center" vertical="center" wrapText="1"/>
      <protection/>
    </xf>
    <xf numFmtId="0" fontId="99" fillId="34" borderId="47" xfId="47" applyFont="1" applyFill="1" applyBorder="1" applyAlignment="1" applyProtection="1">
      <alignment horizontal="center" vertical="center" wrapText="1"/>
      <protection/>
    </xf>
    <xf numFmtId="0" fontId="99" fillId="34" borderId="52" xfId="47" applyFont="1" applyFill="1" applyBorder="1" applyAlignment="1" applyProtection="1">
      <alignment horizontal="center" vertical="center" wrapText="1"/>
      <protection/>
    </xf>
    <xf numFmtId="0" fontId="99" fillId="34" borderId="70" xfId="47" applyFont="1" applyFill="1" applyBorder="1" applyAlignment="1" applyProtection="1">
      <alignment horizontal="center" vertical="center" wrapText="1"/>
      <protection/>
    </xf>
    <xf numFmtId="0" fontId="99" fillId="34" borderId="66" xfId="47" applyFont="1" applyFill="1" applyBorder="1" applyAlignment="1" applyProtection="1">
      <alignment horizontal="center" vertical="center" wrapText="1"/>
      <protection/>
    </xf>
    <xf numFmtId="164" fontId="101" fillId="35" borderId="14" xfId="46" applyNumberFormat="1" applyFont="1" applyFill="1" applyBorder="1" applyAlignment="1" applyProtection="1">
      <alignment horizontal="center" vertical="center" wrapText="1"/>
      <protection/>
    </xf>
    <xf numFmtId="164" fontId="101" fillId="35" borderId="77" xfId="46" applyNumberFormat="1" applyFont="1" applyFill="1" applyBorder="1" applyAlignment="1" applyProtection="1">
      <alignment horizontal="center" vertical="center" wrapText="1"/>
      <protection/>
    </xf>
    <xf numFmtId="164" fontId="101" fillId="35" borderId="88" xfId="46" applyNumberFormat="1" applyFont="1" applyFill="1" applyBorder="1" applyAlignment="1" applyProtection="1">
      <alignment horizontal="center" vertical="center" wrapText="1"/>
      <protection/>
    </xf>
    <xf numFmtId="0" fontId="99" fillId="34" borderId="68" xfId="55" applyFont="1" applyFill="1" applyBorder="1" applyAlignment="1" applyProtection="1">
      <alignment horizontal="center" vertical="center" wrapText="1"/>
      <protection/>
    </xf>
    <xf numFmtId="0" fontId="99" fillId="34" borderId="53" xfId="55" applyFont="1" applyFill="1" applyBorder="1" applyAlignment="1" applyProtection="1">
      <alignment horizontal="center" vertical="center" wrapText="1"/>
      <protection/>
    </xf>
    <xf numFmtId="0" fontId="99" fillId="34" borderId="48" xfId="55" applyFont="1" applyFill="1" applyBorder="1" applyAlignment="1" applyProtection="1">
      <alignment horizontal="center" vertical="center" wrapText="1"/>
      <protection/>
    </xf>
    <xf numFmtId="0" fontId="99" fillId="34" borderId="64" xfId="55" applyFont="1" applyFill="1" applyBorder="1" applyAlignment="1" applyProtection="1">
      <alignment horizontal="center" vertical="center" wrapText="1"/>
      <protection/>
    </xf>
    <xf numFmtId="0" fontId="99" fillId="34" borderId="68" xfId="47" applyFont="1" applyFill="1" applyBorder="1" applyAlignment="1" applyProtection="1">
      <alignment horizontal="center" vertical="center" wrapText="1"/>
      <protection/>
    </xf>
    <xf numFmtId="0" fontId="99" fillId="34" borderId="53" xfId="47" applyFont="1" applyFill="1" applyBorder="1" applyAlignment="1" applyProtection="1">
      <alignment horizontal="center" vertical="center" wrapText="1"/>
      <protection/>
    </xf>
    <xf numFmtId="0" fontId="9" fillId="33" borderId="0" xfId="55" applyFont="1" applyFill="1" applyAlignment="1" applyProtection="1">
      <alignment horizontal="center" vertical="center" wrapText="1"/>
      <protection/>
    </xf>
    <xf numFmtId="0" fontId="105" fillId="0" borderId="0" xfId="49" applyFont="1" applyAlignment="1" applyProtection="1">
      <alignment horizontal="center" vertical="center" wrapText="1"/>
      <protection/>
    </xf>
    <xf numFmtId="0" fontId="120" fillId="0" borderId="0" xfId="49" applyFont="1" applyAlignment="1" applyProtection="1">
      <alignment horizontal="center" vertical="center" wrapText="1"/>
      <protection/>
    </xf>
    <xf numFmtId="0" fontId="99" fillId="34" borderId="73" xfId="55" applyFont="1" applyFill="1" applyBorder="1" applyAlignment="1" applyProtection="1">
      <alignment horizontal="center" vertical="center"/>
      <protection/>
    </xf>
    <xf numFmtId="0" fontId="99" fillId="34" borderId="19" xfId="55" applyFont="1" applyFill="1" applyBorder="1" applyAlignment="1" applyProtection="1">
      <alignment horizontal="center" vertical="center"/>
      <protection/>
    </xf>
    <xf numFmtId="0" fontId="99" fillId="34" borderId="46" xfId="55" applyFont="1" applyFill="1" applyBorder="1" applyAlignment="1" applyProtection="1">
      <alignment horizontal="center" vertical="center" wrapText="1"/>
      <protection/>
    </xf>
    <xf numFmtId="0" fontId="99" fillId="34" borderId="36" xfId="55" applyFont="1" applyFill="1" applyBorder="1" applyAlignment="1" applyProtection="1">
      <alignment horizontal="center" vertical="center" wrapText="1"/>
      <protection/>
    </xf>
    <xf numFmtId="0" fontId="99" fillId="34" borderId="48" xfId="47" applyFont="1" applyFill="1" applyBorder="1" applyAlignment="1" applyProtection="1">
      <alignment horizontal="center" vertical="center" wrapText="1"/>
      <protection/>
    </xf>
    <xf numFmtId="0" fontId="99" fillId="34" borderId="46" xfId="47" applyFont="1" applyFill="1" applyBorder="1" applyAlignment="1" applyProtection="1">
      <alignment horizontal="center" vertical="center" wrapText="1"/>
      <protection/>
    </xf>
    <xf numFmtId="0" fontId="99" fillId="34" borderId="36" xfId="47" applyFont="1" applyFill="1" applyBorder="1" applyAlignment="1" applyProtection="1">
      <alignment horizontal="center" vertical="center" wrapText="1"/>
      <protection/>
    </xf>
    <xf numFmtId="3" fontId="101" fillId="34" borderId="47" xfId="49" applyNumberFormat="1" applyFont="1" applyFill="1" applyBorder="1" applyAlignment="1" applyProtection="1">
      <alignment horizontal="center" vertical="center" wrapText="1"/>
      <protection/>
    </xf>
    <xf numFmtId="3" fontId="101" fillId="34" borderId="52" xfId="49" applyNumberFormat="1" applyFont="1" applyFill="1" applyBorder="1" applyAlignment="1" applyProtection="1">
      <alignment horizontal="center" vertical="center" wrapText="1"/>
      <protection/>
    </xf>
    <xf numFmtId="3" fontId="13" fillId="33" borderId="0" xfId="49" applyNumberFormat="1" applyFont="1" applyFill="1" applyBorder="1" applyAlignment="1" applyProtection="1">
      <alignment horizontal="left" vertical="center" wrapText="1"/>
      <protection/>
    </xf>
    <xf numFmtId="3" fontId="13" fillId="33" borderId="0" xfId="49" applyNumberFormat="1" applyFont="1" applyFill="1" applyBorder="1" applyAlignment="1" applyProtection="1">
      <alignment horizontal="left" vertical="top" wrapText="1"/>
      <protection/>
    </xf>
    <xf numFmtId="0" fontId="101" fillId="34" borderId="14" xfId="49" applyFont="1" applyFill="1" applyBorder="1" applyAlignment="1" applyProtection="1">
      <alignment horizontal="center" vertical="center" wrapText="1"/>
      <protection/>
    </xf>
    <xf numFmtId="0" fontId="101" fillId="34" borderId="77" xfId="49" applyFont="1" applyFill="1" applyBorder="1" applyAlignment="1" applyProtection="1">
      <alignment horizontal="center" vertical="center" wrapText="1"/>
      <protection/>
    </xf>
    <xf numFmtId="0" fontId="101" fillId="34" borderId="88" xfId="49" applyFont="1" applyFill="1" applyBorder="1" applyAlignment="1" applyProtection="1">
      <alignment horizontal="center" vertical="center" wrapText="1"/>
      <protection/>
    </xf>
    <xf numFmtId="0" fontId="101" fillId="34" borderId="46" xfId="49" applyFont="1" applyFill="1" applyBorder="1" applyAlignment="1" applyProtection="1">
      <alignment horizontal="center" vertical="center" wrapText="1"/>
      <protection/>
    </xf>
    <xf numFmtId="0" fontId="101" fillId="34" borderId="35" xfId="49" applyFont="1" applyFill="1" applyBorder="1" applyAlignment="1" applyProtection="1">
      <alignment horizontal="center" vertical="center" wrapText="1"/>
      <protection/>
    </xf>
    <xf numFmtId="0" fontId="101" fillId="34" borderId="36" xfId="49" applyFont="1" applyFill="1" applyBorder="1" applyAlignment="1" applyProtection="1">
      <alignment horizontal="center" vertical="center" wrapText="1"/>
      <protection/>
    </xf>
    <xf numFmtId="0" fontId="101" fillId="34" borderId="47" xfId="49" applyFont="1" applyFill="1" applyBorder="1" applyAlignment="1" applyProtection="1">
      <alignment horizontal="center" vertical="center" wrapText="1"/>
      <protection/>
    </xf>
    <xf numFmtId="0" fontId="101" fillId="34" borderId="59" xfId="49" applyFont="1" applyFill="1" applyBorder="1" applyAlignment="1" applyProtection="1">
      <alignment horizontal="center" vertical="center" wrapText="1"/>
      <protection/>
    </xf>
    <xf numFmtId="0" fontId="101" fillId="34" borderId="48" xfId="49" applyFont="1" applyFill="1" applyBorder="1" applyAlignment="1" applyProtection="1">
      <alignment horizontal="center" vertical="center" wrapText="1"/>
      <protection/>
    </xf>
    <xf numFmtId="0" fontId="101" fillId="34" borderId="49" xfId="49" applyFont="1" applyFill="1" applyBorder="1" applyAlignment="1" applyProtection="1">
      <alignment horizontal="center" vertical="center" wrapText="1"/>
      <protection/>
    </xf>
    <xf numFmtId="0" fontId="101" fillId="34" borderId="56" xfId="49" applyFont="1" applyFill="1" applyBorder="1" applyAlignment="1" applyProtection="1">
      <alignment horizontal="center" vertical="center" wrapText="1"/>
      <protection/>
    </xf>
    <xf numFmtId="0" fontId="101" fillId="34" borderId="51" xfId="49" applyFont="1" applyFill="1" applyBorder="1" applyAlignment="1" applyProtection="1">
      <alignment horizontal="center" vertical="center" wrapText="1"/>
      <protection/>
    </xf>
    <xf numFmtId="0" fontId="101" fillId="34" borderId="59" xfId="49" applyFont="1" applyFill="1" applyBorder="1" applyAlignment="1" applyProtection="1">
      <alignment horizontal="left" vertical="center" wrapText="1" indent="1"/>
      <protection/>
    </xf>
    <xf numFmtId="0" fontId="101" fillId="34" borderId="57" xfId="49" applyFont="1" applyFill="1" applyBorder="1" applyAlignment="1" applyProtection="1">
      <alignment horizontal="left" vertical="center" wrapText="1" indent="1"/>
      <protection/>
    </xf>
    <xf numFmtId="0" fontId="101" fillId="34" borderId="58" xfId="49" applyFont="1" applyFill="1" applyBorder="1" applyAlignment="1" applyProtection="1">
      <alignment horizontal="left" vertical="center" wrapText="1" indent="1"/>
      <protection/>
    </xf>
    <xf numFmtId="3" fontId="101" fillId="34" borderId="59" xfId="49" applyNumberFormat="1" applyFont="1" applyFill="1" applyBorder="1" applyAlignment="1" applyProtection="1">
      <alignment horizontal="center" vertical="center" wrapText="1"/>
      <protection/>
    </xf>
    <xf numFmtId="3" fontId="101" fillId="34" borderId="13" xfId="49" applyNumberFormat="1" applyFont="1" applyFill="1" applyBorder="1" applyAlignment="1" applyProtection="1">
      <alignment horizontal="center" vertical="center" wrapText="1"/>
      <protection/>
    </xf>
    <xf numFmtId="0" fontId="7" fillId="33" borderId="0" xfId="51" applyFont="1" applyFill="1" applyBorder="1" applyAlignment="1" applyProtection="1">
      <alignment horizontal="left" vertical="top" wrapText="1"/>
      <protection/>
    </xf>
    <xf numFmtId="3" fontId="17" fillId="33" borderId="0" xfId="0" applyNumberFormat="1" applyFont="1" applyFill="1" applyBorder="1" applyAlignment="1" applyProtection="1">
      <alignment horizontal="left" vertical="top" wrapText="1"/>
      <protection/>
    </xf>
    <xf numFmtId="3" fontId="21" fillId="33" borderId="46" xfId="0" applyNumberFormat="1" applyFont="1" applyFill="1" applyBorder="1" applyAlignment="1" applyProtection="1">
      <alignment horizontal="center" vertical="center" wrapText="1"/>
      <protection/>
    </xf>
    <xf numFmtId="3" fontId="21" fillId="33" borderId="35" xfId="0" applyNumberFormat="1" applyFont="1" applyFill="1" applyBorder="1" applyAlignment="1" applyProtection="1">
      <alignment horizontal="center" vertical="center" wrapText="1"/>
      <protection/>
    </xf>
    <xf numFmtId="3" fontId="21" fillId="33" borderId="36" xfId="0" applyNumberFormat="1" applyFont="1" applyFill="1" applyBorder="1" applyAlignment="1" applyProtection="1">
      <alignment horizontal="center" vertical="center" wrapText="1"/>
      <protection/>
    </xf>
    <xf numFmtId="0" fontId="99" fillId="35" borderId="47" xfId="0" applyFont="1" applyFill="1" applyBorder="1" applyAlignment="1" applyProtection="1">
      <alignment horizontal="center" vertical="center" wrapText="1"/>
      <protection/>
    </xf>
    <xf numFmtId="0" fontId="18" fillId="35" borderId="49" xfId="0" applyFont="1" applyFill="1" applyBorder="1" applyAlignment="1" applyProtection="1">
      <alignment wrapText="1"/>
      <protection/>
    </xf>
    <xf numFmtId="0" fontId="18" fillId="35" borderId="52" xfId="0" applyFont="1" applyFill="1" applyBorder="1" applyAlignment="1" applyProtection="1">
      <alignment wrapText="1"/>
      <protection/>
    </xf>
    <xf numFmtId="0" fontId="99" fillId="35" borderId="46" xfId="0" applyFont="1" applyFill="1" applyBorder="1" applyAlignment="1" applyProtection="1">
      <alignment horizontal="center" vertical="center" wrapText="1"/>
      <protection/>
    </xf>
    <xf numFmtId="0" fontId="18" fillId="35" borderId="35" xfId="0" applyFont="1" applyFill="1" applyBorder="1" applyAlignment="1" applyProtection="1">
      <alignment wrapText="1"/>
      <protection/>
    </xf>
    <xf numFmtId="0" fontId="18" fillId="35" borderId="36" xfId="0" applyFont="1" applyFill="1" applyBorder="1" applyAlignment="1" applyProtection="1">
      <alignment wrapText="1"/>
      <protection/>
    </xf>
    <xf numFmtId="0" fontId="99" fillId="35" borderId="52" xfId="0" applyFont="1" applyFill="1" applyBorder="1" applyAlignment="1" applyProtection="1">
      <alignment horizontal="center" vertical="center" wrapText="1"/>
      <protection/>
    </xf>
    <xf numFmtId="0" fontId="100" fillId="35" borderId="25" xfId="0" applyFont="1" applyFill="1" applyBorder="1" applyAlignment="1" applyProtection="1">
      <alignment horizontal="center" vertical="center" wrapText="1"/>
      <protection/>
    </xf>
    <xf numFmtId="0" fontId="100" fillId="35" borderId="41" xfId="0" applyFont="1" applyFill="1" applyBorder="1" applyAlignment="1" applyProtection="1">
      <alignment horizontal="center" vertical="center" wrapText="1"/>
      <protection/>
    </xf>
    <xf numFmtId="0" fontId="99" fillId="35" borderId="48" xfId="0" applyFont="1" applyFill="1" applyBorder="1" applyAlignment="1" applyProtection="1">
      <alignment horizontal="center" vertical="center" wrapText="1"/>
      <protection/>
    </xf>
    <xf numFmtId="0" fontId="99" fillId="35" borderId="32" xfId="0" applyFont="1" applyFill="1" applyBorder="1" applyAlignment="1" applyProtection="1">
      <alignment horizontal="center" vertical="center" wrapText="1"/>
      <protection/>
    </xf>
    <xf numFmtId="0" fontId="99" fillId="35" borderId="51" xfId="0" applyFont="1" applyFill="1" applyBorder="1" applyAlignment="1" applyProtection="1">
      <alignment horizontal="center" vertical="center" wrapText="1"/>
      <protection/>
    </xf>
    <xf numFmtId="2" fontId="100" fillId="35" borderId="91" xfId="0" applyNumberFormat="1" applyFont="1" applyFill="1" applyBorder="1" applyAlignment="1" applyProtection="1">
      <alignment horizontal="center" vertical="center" wrapText="1"/>
      <protection/>
    </xf>
    <xf numFmtId="0" fontId="18" fillId="35" borderId="53" xfId="0" applyFont="1" applyFill="1" applyBorder="1" applyAlignment="1" applyProtection="1">
      <alignment horizontal="center" vertical="center" wrapText="1"/>
      <protection/>
    </xf>
    <xf numFmtId="2" fontId="100" fillId="35" borderId="92" xfId="0" applyNumberFormat="1" applyFont="1" applyFill="1" applyBorder="1" applyAlignment="1" applyProtection="1">
      <alignment horizontal="center" vertical="center" wrapText="1"/>
      <protection/>
    </xf>
    <xf numFmtId="0" fontId="18" fillId="35" borderId="66" xfId="0" applyFont="1" applyFill="1" applyBorder="1" applyAlignment="1" applyProtection="1">
      <alignment horizontal="center" vertical="center" wrapText="1"/>
      <protection/>
    </xf>
    <xf numFmtId="0" fontId="100" fillId="35" borderId="93" xfId="0" applyFont="1" applyFill="1" applyBorder="1" applyAlignment="1" applyProtection="1">
      <alignment horizontal="center" vertical="center" wrapText="1"/>
      <protection/>
    </xf>
    <xf numFmtId="0" fontId="100" fillId="35" borderId="40" xfId="0" applyFont="1" applyFill="1" applyBorder="1" applyAlignment="1" applyProtection="1">
      <alignment horizontal="center" vertical="center" wrapText="1"/>
      <protection/>
    </xf>
    <xf numFmtId="0" fontId="121" fillId="35" borderId="14" xfId="0" applyFont="1" applyFill="1" applyBorder="1" applyAlignment="1" applyProtection="1">
      <alignment horizontal="center" vertical="center" wrapText="1"/>
      <protection/>
    </xf>
    <xf numFmtId="0" fontId="121" fillId="35" borderId="77" xfId="0" applyFont="1" applyFill="1" applyBorder="1" applyAlignment="1" applyProtection="1">
      <alignment horizontal="center" vertical="center" wrapText="1"/>
      <protection/>
    </xf>
    <xf numFmtId="0" fontId="121" fillId="35" borderId="88" xfId="0" applyFont="1" applyFill="1" applyBorder="1" applyAlignment="1" applyProtection="1">
      <alignment horizontal="center" vertical="center" wrapText="1"/>
      <protection/>
    </xf>
    <xf numFmtId="0" fontId="99" fillId="35" borderId="50" xfId="0" applyFont="1" applyFill="1" applyBorder="1" applyAlignment="1" applyProtection="1">
      <alignment horizontal="center" vertical="center" wrapText="1"/>
      <protection/>
    </xf>
    <xf numFmtId="0" fontId="99" fillId="35" borderId="64" xfId="0" applyFont="1" applyFill="1" applyBorder="1" applyAlignment="1" applyProtection="1">
      <alignment horizontal="center" vertical="center" wrapText="1"/>
      <protection/>
    </xf>
    <xf numFmtId="14" fontId="99" fillId="35" borderId="14" xfId="0" applyNumberFormat="1" applyFont="1" applyFill="1" applyBorder="1" applyAlignment="1" applyProtection="1">
      <alignment horizontal="center" vertical="center" wrapText="1"/>
      <protection/>
    </xf>
    <xf numFmtId="14" fontId="99" fillId="35" borderId="88" xfId="0" applyNumberFormat="1" applyFont="1" applyFill="1" applyBorder="1" applyAlignment="1" applyProtection="1">
      <alignment horizontal="center" vertical="center" wrapText="1"/>
      <protection/>
    </xf>
    <xf numFmtId="0" fontId="99" fillId="35" borderId="19" xfId="0" applyFont="1" applyFill="1" applyBorder="1" applyAlignment="1" applyProtection="1">
      <alignment horizontal="center" vertical="center" wrapText="1"/>
      <protection/>
    </xf>
    <xf numFmtId="0" fontId="99" fillId="35" borderId="30" xfId="0" applyFont="1" applyFill="1" applyBorder="1" applyAlignment="1" applyProtection="1">
      <alignment horizontal="center" vertical="center" wrapText="1"/>
      <protection/>
    </xf>
    <xf numFmtId="0" fontId="99" fillId="35" borderId="41" xfId="0" applyFont="1" applyFill="1" applyBorder="1" applyAlignment="1" applyProtection="1">
      <alignment horizontal="center" vertical="center" wrapText="1"/>
      <protection/>
    </xf>
    <xf numFmtId="0" fontId="99" fillId="41" borderId="47" xfId="48" applyFont="1" applyFill="1" applyBorder="1" applyAlignment="1" applyProtection="1">
      <alignment horizontal="center" vertical="center"/>
      <protection/>
    </xf>
    <xf numFmtId="0" fontId="99" fillId="41" borderId="59" xfId="48" applyFont="1" applyFill="1" applyBorder="1" applyAlignment="1" applyProtection="1">
      <alignment horizontal="center" vertical="center"/>
      <protection/>
    </xf>
    <xf numFmtId="0" fontId="99" fillId="41" borderId="48" xfId="48" applyFont="1" applyFill="1" applyBorder="1" applyAlignment="1" applyProtection="1">
      <alignment horizontal="center" vertical="center"/>
      <protection/>
    </xf>
    <xf numFmtId="0" fontId="99" fillId="41" borderId="43" xfId="48" applyFont="1" applyFill="1" applyBorder="1" applyAlignment="1" applyProtection="1">
      <alignment horizontal="left" vertical="center" wrapText="1" indent="1"/>
      <protection/>
    </xf>
    <xf numFmtId="0" fontId="99" fillId="41" borderId="58" xfId="48" applyFont="1" applyFill="1" applyBorder="1" applyAlignment="1" applyProtection="1">
      <alignment horizontal="left" vertical="center" wrapText="1" indent="1"/>
      <protection/>
    </xf>
    <xf numFmtId="0" fontId="13" fillId="33" borderId="0" xfId="48" applyFont="1" applyFill="1" applyBorder="1" applyAlignment="1" applyProtection="1">
      <alignment horizontal="left" vertical="center" wrapText="1"/>
      <protection/>
    </xf>
    <xf numFmtId="0" fontId="99" fillId="41" borderId="46" xfId="48" applyFont="1" applyFill="1" applyBorder="1" applyAlignment="1" applyProtection="1">
      <alignment horizontal="center" vertical="center" wrapText="1"/>
      <protection/>
    </xf>
    <xf numFmtId="0" fontId="99" fillId="41" borderId="35" xfId="48" applyFont="1" applyFill="1" applyBorder="1" applyAlignment="1" applyProtection="1">
      <alignment horizontal="center" vertical="center" wrapText="1"/>
      <protection/>
    </xf>
    <xf numFmtId="0" fontId="99" fillId="41" borderId="36" xfId="48" applyFont="1" applyFill="1" applyBorder="1" applyAlignment="1" applyProtection="1">
      <alignment horizontal="center" vertical="center" wrapText="1"/>
      <protection/>
    </xf>
    <xf numFmtId="0" fontId="119" fillId="41" borderId="49" xfId="48" applyFont="1" applyFill="1" applyBorder="1" applyAlignment="1" applyProtection="1">
      <alignment horizontal="center" vertical="top" wrapText="1"/>
      <protection/>
    </xf>
    <xf numFmtId="0" fontId="99" fillId="41" borderId="52" xfId="48" applyFont="1" applyFill="1" applyBorder="1" applyAlignment="1" applyProtection="1">
      <alignment horizontal="center" vertical="top" wrapText="1"/>
      <protection/>
    </xf>
    <xf numFmtId="0" fontId="99" fillId="41" borderId="91" xfId="48" applyFont="1" applyFill="1" applyBorder="1" applyAlignment="1" applyProtection="1">
      <alignment horizontal="center" vertical="center" wrapText="1"/>
      <protection/>
    </xf>
    <xf numFmtId="0" fontId="99" fillId="41" borderId="53" xfId="48" applyFont="1" applyFill="1" applyBorder="1" applyAlignment="1" applyProtection="1">
      <alignment horizontal="center" vertical="center" wrapText="1"/>
      <protection/>
    </xf>
    <xf numFmtId="0" fontId="99" fillId="41" borderId="92" xfId="48" applyFont="1" applyFill="1" applyBorder="1" applyAlignment="1" applyProtection="1">
      <alignment horizontal="center" vertical="center" wrapText="1"/>
      <protection/>
    </xf>
    <xf numFmtId="0" fontId="99" fillId="41" borderId="94" xfId="48" applyFont="1" applyFill="1" applyBorder="1" applyAlignment="1" applyProtection="1">
      <alignment horizontal="center" vertical="center" wrapText="1"/>
      <protection/>
    </xf>
    <xf numFmtId="0" fontId="99" fillId="41" borderId="93" xfId="48" applyFont="1" applyFill="1" applyBorder="1" applyAlignment="1" applyProtection="1">
      <alignment horizontal="center" vertical="center" wrapText="1"/>
      <protection/>
    </xf>
    <xf numFmtId="0" fontId="99" fillId="41" borderId="40" xfId="48" applyFont="1" applyFill="1" applyBorder="1" applyAlignment="1" applyProtection="1">
      <alignment horizontal="center" vertical="center" wrapText="1"/>
      <protection/>
    </xf>
    <xf numFmtId="0" fontId="99" fillId="41" borderId="25" xfId="48" applyFont="1" applyFill="1" applyBorder="1" applyAlignment="1" applyProtection="1">
      <alignment horizontal="center" vertical="center" wrapText="1"/>
      <protection/>
    </xf>
    <xf numFmtId="0" fontId="99" fillId="41" borderId="41" xfId="48" applyFont="1" applyFill="1" applyBorder="1" applyAlignment="1" applyProtection="1">
      <alignment horizontal="center" vertical="center" wrapText="1"/>
      <protection/>
    </xf>
    <xf numFmtId="0" fontId="9" fillId="39" borderId="0" xfId="0" applyFont="1" applyFill="1" applyAlignment="1" applyProtection="1">
      <alignment horizontal="center" vertical="center"/>
      <protection/>
    </xf>
    <xf numFmtId="0" fontId="105" fillId="39" borderId="0" xfId="0" applyFont="1" applyFill="1" applyAlignment="1" applyProtection="1">
      <alignment horizontal="center" vertical="center" wrapText="1"/>
      <protection/>
    </xf>
    <xf numFmtId="0" fontId="26" fillId="39" borderId="0" xfId="0" applyFont="1" applyFill="1" applyAlignment="1" applyProtection="1">
      <alignment horizontal="center" vertical="center"/>
      <protection/>
    </xf>
    <xf numFmtId="0" fontId="99" fillId="34" borderId="14" xfId="48" applyFont="1" applyFill="1" applyBorder="1" applyAlignment="1" applyProtection="1">
      <alignment horizontal="center" vertical="center"/>
      <protection/>
    </xf>
    <xf numFmtId="0" fontId="99" fillId="34" borderId="77" xfId="48" applyFont="1" applyFill="1" applyBorder="1" applyAlignment="1" applyProtection="1">
      <alignment horizontal="center" vertical="center"/>
      <protection/>
    </xf>
    <xf numFmtId="0" fontId="99" fillId="34" borderId="88" xfId="48" applyFont="1" applyFill="1" applyBorder="1" applyAlignment="1" applyProtection="1">
      <alignment horizontal="center" vertical="center"/>
      <protection/>
    </xf>
    <xf numFmtId="0" fontId="119" fillId="41" borderId="49" xfId="47" applyFont="1" applyFill="1" applyBorder="1" applyAlignment="1" applyProtection="1">
      <alignment horizontal="center" vertical="top" wrapText="1"/>
      <protection/>
    </xf>
    <xf numFmtId="0" fontId="119" fillId="41" borderId="52" xfId="47" applyFont="1" applyFill="1" applyBorder="1" applyAlignment="1" applyProtection="1">
      <alignment horizontal="center" vertical="top" wrapText="1"/>
      <protection/>
    </xf>
    <xf numFmtId="0" fontId="99" fillId="41" borderId="25" xfId="47" applyFont="1" applyFill="1" applyBorder="1" applyAlignment="1" applyProtection="1">
      <alignment horizontal="center" vertical="center" wrapText="1"/>
      <protection/>
    </xf>
    <xf numFmtId="0" fontId="99" fillId="41" borderId="30" xfId="47" applyFont="1" applyFill="1" applyBorder="1" applyAlignment="1" applyProtection="1">
      <alignment horizontal="center" vertical="center" wrapText="1"/>
      <protection/>
    </xf>
    <xf numFmtId="0" fontId="100" fillId="41" borderId="41" xfId="47" applyFont="1" applyFill="1" applyBorder="1" applyAlignment="1" applyProtection="1">
      <alignment horizontal="center" vertical="center" wrapText="1"/>
      <protection/>
    </xf>
    <xf numFmtId="0" fontId="99" fillId="41" borderId="47" xfId="47" applyFont="1" applyFill="1" applyBorder="1" applyAlignment="1" applyProtection="1">
      <alignment horizontal="left" vertical="center" wrapText="1" indent="2"/>
      <protection/>
    </xf>
    <xf numFmtId="0" fontId="99" fillId="41" borderId="48" xfId="47" applyFont="1" applyFill="1" applyBorder="1" applyAlignment="1" applyProtection="1">
      <alignment horizontal="left" vertical="center" wrapText="1" indent="2"/>
      <protection/>
    </xf>
    <xf numFmtId="0" fontId="99" fillId="41" borderId="47" xfId="48" applyFont="1" applyFill="1" applyBorder="1" applyAlignment="1" applyProtection="1">
      <alignment horizontal="left" vertical="center" wrapText="1" indent="1"/>
      <protection/>
    </xf>
    <xf numFmtId="0" fontId="99" fillId="34" borderId="50" xfId="47" applyFont="1" applyFill="1" applyBorder="1" applyAlignment="1" applyProtection="1">
      <alignment horizontal="center" vertical="center" wrapText="1"/>
      <protection/>
    </xf>
    <xf numFmtId="0" fontId="99" fillId="34" borderId="64" xfId="47" applyFont="1" applyFill="1" applyBorder="1" applyAlignment="1" applyProtection="1">
      <alignment horizontal="center" vertical="center" wrapText="1"/>
      <protection/>
    </xf>
    <xf numFmtId="0" fontId="120" fillId="0" borderId="0" xfId="53" applyFont="1" applyFill="1" applyAlignment="1" applyProtection="1">
      <alignment horizontal="center" wrapText="1"/>
      <protection/>
    </xf>
    <xf numFmtId="0" fontId="99" fillId="34" borderId="14" xfId="47" applyFont="1" applyFill="1" applyBorder="1" applyAlignment="1" applyProtection="1">
      <alignment horizontal="center" vertical="center"/>
      <protection/>
    </xf>
    <xf numFmtId="0" fontId="99" fillId="34" borderId="77" xfId="47" applyFont="1" applyFill="1" applyBorder="1" applyAlignment="1" applyProtection="1">
      <alignment horizontal="center" vertical="center"/>
      <protection/>
    </xf>
    <xf numFmtId="0" fontId="99" fillId="34" borderId="88" xfId="47" applyFont="1" applyFill="1" applyBorder="1" applyAlignment="1" applyProtection="1">
      <alignment horizontal="center" vertical="center"/>
      <protection/>
    </xf>
  </cellXfs>
  <cellStyles count="6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 10" xfId="46"/>
    <cellStyle name="Normal 15 3" xfId="47"/>
    <cellStyle name="Normal 15 4" xfId="48"/>
    <cellStyle name="Normal 2 2" xfId="49"/>
    <cellStyle name="Normal 2 2 2" xfId="50"/>
    <cellStyle name="Normal 2 3" xfId="51"/>
    <cellStyle name="Normal 3 3" xfId="52"/>
    <cellStyle name="Normal 8 2 6 2" xfId="53"/>
    <cellStyle name="Normal 8 2 6 2 3" xfId="54"/>
    <cellStyle name="Normal 8 2 6 4" xfId="55"/>
    <cellStyle name="Normal_17 MKR IM 2 2" xfId="56"/>
    <cellStyle name="Normal_ListMarketRiskParameters" xfId="57"/>
    <cellStyle name="Nota" xfId="58"/>
    <cellStyle name="Output" xfId="59"/>
    <cellStyle name="Percent" xfId="60"/>
    <cellStyle name="Standard 3 2" xfId="61"/>
    <cellStyle name="Testo avviso" xfId="62"/>
    <cellStyle name="Testo descrittivo" xfId="63"/>
    <cellStyle name="Titolo" xfId="64"/>
    <cellStyle name="Titolo 1" xfId="65"/>
    <cellStyle name="Titolo 2" xfId="66"/>
    <cellStyle name="Titolo 3" xfId="67"/>
    <cellStyle name="Titolo 4" xfId="68"/>
    <cellStyle name="Totale" xfId="69"/>
    <cellStyle name="Valore non valido" xfId="70"/>
    <cellStyle name="Valore valido" xfId="71"/>
    <cellStyle name="Currency" xfId="72"/>
    <cellStyle name="Currency [0]"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5029200</xdr:colOff>
      <xdr:row>0</xdr:row>
      <xdr:rowOff>133350</xdr:rowOff>
    </xdr:from>
    <xdr:to>
      <xdr:col>2</xdr:col>
      <xdr:colOff>771525</xdr:colOff>
      <xdr:row>2</xdr:row>
      <xdr:rowOff>9525</xdr:rowOff>
    </xdr:to>
    <xdr:pic>
      <xdr:nvPicPr>
        <xdr:cNvPr id="1" name="Picture 1"/>
        <xdr:cNvPicPr preferRelativeResize="1">
          <a:picLocks noChangeAspect="1"/>
        </xdr:cNvPicPr>
      </xdr:nvPicPr>
      <xdr:blipFill>
        <a:blip r:embed="rId1"/>
        <a:stretch>
          <a:fillRect/>
        </a:stretch>
      </xdr:blipFill>
      <xdr:spPr>
        <a:xfrm>
          <a:off x="5267325" y="133350"/>
          <a:ext cx="1990725" cy="733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0</xdr:row>
      <xdr:rowOff>85725</xdr:rowOff>
    </xdr:from>
    <xdr:to>
      <xdr:col>1</xdr:col>
      <xdr:colOff>161925</xdr:colOff>
      <xdr:row>0</xdr:row>
      <xdr:rowOff>619125</xdr:rowOff>
    </xdr:to>
    <xdr:pic>
      <xdr:nvPicPr>
        <xdr:cNvPr id="1" name="Picture 1"/>
        <xdr:cNvPicPr preferRelativeResize="1">
          <a:picLocks noChangeAspect="1"/>
        </xdr:cNvPicPr>
      </xdr:nvPicPr>
      <xdr:blipFill>
        <a:blip r:embed="rId1"/>
        <a:stretch>
          <a:fillRect/>
        </a:stretch>
      </xdr:blipFill>
      <xdr:spPr>
        <a:xfrm>
          <a:off x="266700" y="85725"/>
          <a:ext cx="1419225" cy="5334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1600200</xdr:colOff>
      <xdr:row>2</xdr:row>
      <xdr:rowOff>209550</xdr:rowOff>
    </xdr:to>
    <xdr:pic>
      <xdr:nvPicPr>
        <xdr:cNvPr id="1" name="Picture 1"/>
        <xdr:cNvPicPr preferRelativeResize="1">
          <a:picLocks noChangeAspect="1"/>
        </xdr:cNvPicPr>
      </xdr:nvPicPr>
      <xdr:blipFill>
        <a:blip r:embed="rId1"/>
        <a:stretch>
          <a:fillRect/>
        </a:stretch>
      </xdr:blipFill>
      <xdr:spPr>
        <a:xfrm>
          <a:off x="142875" y="180975"/>
          <a:ext cx="1600200" cy="533400"/>
        </a:xfrm>
        <a:prstGeom prst="rect">
          <a:avLst/>
        </a:prstGeom>
        <a:noFill/>
        <a:ln w="9525" cmpd="sng">
          <a:noFill/>
        </a:ln>
      </xdr:spPr>
    </xdr:pic>
    <xdr:clientData/>
  </xdr:twoCellAnchor>
  <xdr:twoCellAnchor editAs="oneCell">
    <xdr:from>
      <xdr:col>1</xdr:col>
      <xdr:colOff>0</xdr:colOff>
      <xdr:row>1</xdr:row>
      <xdr:rowOff>0</xdr:rowOff>
    </xdr:from>
    <xdr:to>
      <xdr:col>1</xdr:col>
      <xdr:colOff>1600200</xdr:colOff>
      <xdr:row>2</xdr:row>
      <xdr:rowOff>209550</xdr:rowOff>
    </xdr:to>
    <xdr:pic>
      <xdr:nvPicPr>
        <xdr:cNvPr id="2" name="Picture 2"/>
        <xdr:cNvPicPr preferRelativeResize="1">
          <a:picLocks noChangeAspect="1"/>
        </xdr:cNvPicPr>
      </xdr:nvPicPr>
      <xdr:blipFill>
        <a:blip r:embed="rId1"/>
        <a:stretch>
          <a:fillRect/>
        </a:stretch>
      </xdr:blipFill>
      <xdr:spPr>
        <a:xfrm>
          <a:off x="142875" y="180975"/>
          <a:ext cx="1600200" cy="5334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1</xdr:row>
      <xdr:rowOff>47625</xdr:rowOff>
    </xdr:from>
    <xdr:to>
      <xdr:col>1</xdr:col>
      <xdr:colOff>1590675</xdr:colOff>
      <xdr:row>2</xdr:row>
      <xdr:rowOff>257175</xdr:rowOff>
    </xdr:to>
    <xdr:pic>
      <xdr:nvPicPr>
        <xdr:cNvPr id="1" name="Picture 1"/>
        <xdr:cNvPicPr preferRelativeResize="1">
          <a:picLocks noChangeAspect="1"/>
        </xdr:cNvPicPr>
      </xdr:nvPicPr>
      <xdr:blipFill>
        <a:blip r:embed="rId1"/>
        <a:stretch>
          <a:fillRect/>
        </a:stretch>
      </xdr:blipFill>
      <xdr:spPr>
        <a:xfrm>
          <a:off x="209550" y="228600"/>
          <a:ext cx="1600200" cy="533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371475</xdr:rowOff>
    </xdr:from>
    <xdr:to>
      <xdr:col>1</xdr:col>
      <xdr:colOff>1676400</xdr:colOff>
      <xdr:row>2</xdr:row>
      <xdr:rowOff>219075</xdr:rowOff>
    </xdr:to>
    <xdr:pic>
      <xdr:nvPicPr>
        <xdr:cNvPr id="1" name="Picture 1"/>
        <xdr:cNvPicPr preferRelativeResize="1">
          <a:picLocks noChangeAspect="1"/>
        </xdr:cNvPicPr>
      </xdr:nvPicPr>
      <xdr:blipFill>
        <a:blip r:embed="rId1"/>
        <a:stretch>
          <a:fillRect/>
        </a:stretch>
      </xdr:blipFill>
      <xdr:spPr>
        <a:xfrm>
          <a:off x="257175" y="371475"/>
          <a:ext cx="1600200" cy="533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781050</xdr:colOff>
      <xdr:row>2</xdr:row>
      <xdr:rowOff>114300</xdr:rowOff>
    </xdr:to>
    <xdr:pic>
      <xdr:nvPicPr>
        <xdr:cNvPr id="1" name="Picture 1"/>
        <xdr:cNvPicPr preferRelativeResize="1">
          <a:picLocks noChangeAspect="1"/>
        </xdr:cNvPicPr>
      </xdr:nvPicPr>
      <xdr:blipFill>
        <a:blip r:embed="rId1"/>
        <a:stretch>
          <a:fillRect/>
        </a:stretch>
      </xdr:blipFill>
      <xdr:spPr>
        <a:xfrm>
          <a:off x="361950" y="142875"/>
          <a:ext cx="1419225" cy="533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19050</xdr:rowOff>
    </xdr:from>
    <xdr:to>
      <xdr:col>1</xdr:col>
      <xdr:colOff>1457325</xdr:colOff>
      <xdr:row>2</xdr:row>
      <xdr:rowOff>104775</xdr:rowOff>
    </xdr:to>
    <xdr:pic>
      <xdr:nvPicPr>
        <xdr:cNvPr id="1" name="Picture 1"/>
        <xdr:cNvPicPr preferRelativeResize="1">
          <a:picLocks noChangeAspect="1"/>
        </xdr:cNvPicPr>
      </xdr:nvPicPr>
      <xdr:blipFill>
        <a:blip r:embed="rId1"/>
        <a:stretch>
          <a:fillRect/>
        </a:stretch>
      </xdr:blipFill>
      <xdr:spPr>
        <a:xfrm>
          <a:off x="266700" y="180975"/>
          <a:ext cx="1419225"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161925</xdr:rowOff>
    </xdr:from>
    <xdr:to>
      <xdr:col>1</xdr:col>
      <xdr:colOff>1419225</xdr:colOff>
      <xdr:row>2</xdr:row>
      <xdr:rowOff>190500</xdr:rowOff>
    </xdr:to>
    <xdr:pic>
      <xdr:nvPicPr>
        <xdr:cNvPr id="1" name="Picture 1"/>
        <xdr:cNvPicPr preferRelativeResize="1">
          <a:picLocks noChangeAspect="1"/>
        </xdr:cNvPicPr>
      </xdr:nvPicPr>
      <xdr:blipFill>
        <a:blip r:embed="rId1"/>
        <a:stretch>
          <a:fillRect/>
        </a:stretch>
      </xdr:blipFill>
      <xdr:spPr>
        <a:xfrm>
          <a:off x="180975" y="161925"/>
          <a:ext cx="1419225"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95250</xdr:rowOff>
    </xdr:from>
    <xdr:to>
      <xdr:col>1</xdr:col>
      <xdr:colOff>1219200</xdr:colOff>
      <xdr:row>2</xdr:row>
      <xdr:rowOff>219075</xdr:rowOff>
    </xdr:to>
    <xdr:pic>
      <xdr:nvPicPr>
        <xdr:cNvPr id="1" name="Picture 1"/>
        <xdr:cNvPicPr preferRelativeResize="1">
          <a:picLocks noChangeAspect="1"/>
        </xdr:cNvPicPr>
      </xdr:nvPicPr>
      <xdr:blipFill>
        <a:blip r:embed="rId1"/>
        <a:stretch>
          <a:fillRect/>
        </a:stretch>
      </xdr:blipFill>
      <xdr:spPr>
        <a:xfrm>
          <a:off x="142875" y="257175"/>
          <a:ext cx="1209675" cy="447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276225</xdr:rowOff>
    </xdr:from>
    <xdr:to>
      <xdr:col>1</xdr:col>
      <xdr:colOff>0</xdr:colOff>
      <xdr:row>2</xdr:row>
      <xdr:rowOff>323850</xdr:rowOff>
    </xdr:to>
    <xdr:pic>
      <xdr:nvPicPr>
        <xdr:cNvPr id="1" name="Picture 1"/>
        <xdr:cNvPicPr preferRelativeResize="1">
          <a:picLocks noChangeAspect="1"/>
        </xdr:cNvPicPr>
      </xdr:nvPicPr>
      <xdr:blipFill>
        <a:blip r:embed="rId1"/>
        <a:stretch>
          <a:fillRect/>
        </a:stretch>
      </xdr:blipFill>
      <xdr:spPr>
        <a:xfrm>
          <a:off x="171450" y="561975"/>
          <a:ext cx="0" cy="533400"/>
        </a:xfrm>
        <a:prstGeom prst="rect">
          <a:avLst/>
        </a:prstGeom>
        <a:noFill/>
        <a:ln w="9525" cmpd="sng">
          <a:noFill/>
        </a:ln>
      </xdr:spPr>
    </xdr:pic>
    <xdr:clientData/>
  </xdr:twoCellAnchor>
  <xdr:twoCellAnchor editAs="oneCell">
    <xdr:from>
      <xdr:col>1</xdr:col>
      <xdr:colOff>0</xdr:colOff>
      <xdr:row>1</xdr:row>
      <xdr:rowOff>276225</xdr:rowOff>
    </xdr:from>
    <xdr:to>
      <xdr:col>1</xdr:col>
      <xdr:colOff>0</xdr:colOff>
      <xdr:row>2</xdr:row>
      <xdr:rowOff>323850</xdr:rowOff>
    </xdr:to>
    <xdr:pic>
      <xdr:nvPicPr>
        <xdr:cNvPr id="2" name="Picture 2"/>
        <xdr:cNvPicPr preferRelativeResize="1">
          <a:picLocks noChangeAspect="1"/>
        </xdr:cNvPicPr>
      </xdr:nvPicPr>
      <xdr:blipFill>
        <a:blip r:embed="rId1"/>
        <a:stretch>
          <a:fillRect/>
        </a:stretch>
      </xdr:blipFill>
      <xdr:spPr>
        <a:xfrm>
          <a:off x="171450" y="561975"/>
          <a:ext cx="0" cy="533400"/>
        </a:xfrm>
        <a:prstGeom prst="rect">
          <a:avLst/>
        </a:prstGeom>
        <a:noFill/>
        <a:ln w="9525" cmpd="sng">
          <a:noFill/>
        </a:ln>
      </xdr:spPr>
    </xdr:pic>
    <xdr:clientData/>
  </xdr:twoCellAnchor>
  <xdr:twoCellAnchor editAs="oneCell">
    <xdr:from>
      <xdr:col>1</xdr:col>
      <xdr:colOff>57150</xdr:colOff>
      <xdr:row>0</xdr:row>
      <xdr:rowOff>285750</xdr:rowOff>
    </xdr:from>
    <xdr:to>
      <xdr:col>1</xdr:col>
      <xdr:colOff>1476375</xdr:colOff>
      <xdr:row>2</xdr:row>
      <xdr:rowOff>47625</xdr:rowOff>
    </xdr:to>
    <xdr:pic>
      <xdr:nvPicPr>
        <xdr:cNvPr id="3" name="Picture 3"/>
        <xdr:cNvPicPr preferRelativeResize="1">
          <a:picLocks noChangeAspect="1"/>
        </xdr:cNvPicPr>
      </xdr:nvPicPr>
      <xdr:blipFill>
        <a:blip r:embed="rId1"/>
        <a:stretch>
          <a:fillRect/>
        </a:stretch>
      </xdr:blipFill>
      <xdr:spPr>
        <a:xfrm>
          <a:off x="228600" y="285750"/>
          <a:ext cx="1419225" cy="533400"/>
        </a:xfrm>
        <a:prstGeom prst="rect">
          <a:avLst/>
        </a:prstGeom>
        <a:noFill/>
        <a:ln w="9525" cmpd="sng">
          <a:noFill/>
        </a:ln>
      </xdr:spPr>
    </xdr:pic>
    <xdr:clientData/>
  </xdr:twoCellAnchor>
  <xdr:twoCellAnchor editAs="oneCell">
    <xdr:from>
      <xdr:col>1</xdr:col>
      <xdr:colOff>0</xdr:colOff>
      <xdr:row>32</xdr:row>
      <xdr:rowOff>0</xdr:rowOff>
    </xdr:from>
    <xdr:to>
      <xdr:col>1</xdr:col>
      <xdr:colOff>0</xdr:colOff>
      <xdr:row>34</xdr:row>
      <xdr:rowOff>57150</xdr:rowOff>
    </xdr:to>
    <xdr:pic>
      <xdr:nvPicPr>
        <xdr:cNvPr id="4" name="Picture 4"/>
        <xdr:cNvPicPr preferRelativeResize="1">
          <a:picLocks noChangeAspect="1"/>
        </xdr:cNvPicPr>
      </xdr:nvPicPr>
      <xdr:blipFill>
        <a:blip r:embed="rId1"/>
        <a:stretch>
          <a:fillRect/>
        </a:stretch>
      </xdr:blipFill>
      <xdr:spPr>
        <a:xfrm>
          <a:off x="171450" y="8324850"/>
          <a:ext cx="0" cy="533400"/>
        </a:xfrm>
        <a:prstGeom prst="rect">
          <a:avLst/>
        </a:prstGeom>
        <a:noFill/>
        <a:ln w="9525" cmpd="sng">
          <a:noFill/>
        </a:ln>
      </xdr:spPr>
    </xdr:pic>
    <xdr:clientData/>
  </xdr:twoCellAnchor>
  <xdr:twoCellAnchor editAs="oneCell">
    <xdr:from>
      <xdr:col>1</xdr:col>
      <xdr:colOff>0</xdr:colOff>
      <xdr:row>32</xdr:row>
      <xdr:rowOff>0</xdr:rowOff>
    </xdr:from>
    <xdr:to>
      <xdr:col>1</xdr:col>
      <xdr:colOff>0</xdr:colOff>
      <xdr:row>34</xdr:row>
      <xdr:rowOff>57150</xdr:rowOff>
    </xdr:to>
    <xdr:pic>
      <xdr:nvPicPr>
        <xdr:cNvPr id="5" name="Picture 5"/>
        <xdr:cNvPicPr preferRelativeResize="1">
          <a:picLocks noChangeAspect="1"/>
        </xdr:cNvPicPr>
      </xdr:nvPicPr>
      <xdr:blipFill>
        <a:blip r:embed="rId1"/>
        <a:stretch>
          <a:fillRect/>
        </a:stretch>
      </xdr:blipFill>
      <xdr:spPr>
        <a:xfrm>
          <a:off x="171450" y="8324850"/>
          <a:ext cx="0" cy="533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85725</xdr:rowOff>
    </xdr:from>
    <xdr:to>
      <xdr:col>1</xdr:col>
      <xdr:colOff>1428750</xdr:colOff>
      <xdr:row>1</xdr:row>
      <xdr:rowOff>619125</xdr:rowOff>
    </xdr:to>
    <xdr:pic>
      <xdr:nvPicPr>
        <xdr:cNvPr id="1" name="Picture 1"/>
        <xdr:cNvPicPr preferRelativeResize="1">
          <a:picLocks noChangeAspect="1"/>
        </xdr:cNvPicPr>
      </xdr:nvPicPr>
      <xdr:blipFill>
        <a:blip r:embed="rId1"/>
        <a:stretch>
          <a:fillRect/>
        </a:stretch>
      </xdr:blipFill>
      <xdr:spPr>
        <a:xfrm>
          <a:off x="180975" y="371475"/>
          <a:ext cx="1428750" cy="533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95250</xdr:rowOff>
    </xdr:from>
    <xdr:to>
      <xdr:col>1</xdr:col>
      <xdr:colOff>38100</xdr:colOff>
      <xdr:row>2</xdr:row>
      <xdr:rowOff>57150</xdr:rowOff>
    </xdr:to>
    <xdr:pic>
      <xdr:nvPicPr>
        <xdr:cNvPr id="1" name="Picture 1"/>
        <xdr:cNvPicPr preferRelativeResize="1">
          <a:picLocks noChangeAspect="1"/>
        </xdr:cNvPicPr>
      </xdr:nvPicPr>
      <xdr:blipFill>
        <a:blip r:embed="rId1"/>
        <a:stretch>
          <a:fillRect/>
        </a:stretch>
      </xdr:blipFill>
      <xdr:spPr>
        <a:xfrm>
          <a:off x="600075" y="390525"/>
          <a:ext cx="0" cy="533400"/>
        </a:xfrm>
        <a:prstGeom prst="rect">
          <a:avLst/>
        </a:prstGeom>
        <a:noFill/>
        <a:ln w="9525" cmpd="sng">
          <a:noFill/>
        </a:ln>
      </xdr:spPr>
    </xdr:pic>
    <xdr:clientData/>
  </xdr:twoCellAnchor>
  <xdr:twoCellAnchor editAs="oneCell">
    <xdr:from>
      <xdr:col>1</xdr:col>
      <xdr:colOff>0</xdr:colOff>
      <xdr:row>1</xdr:row>
      <xdr:rowOff>0</xdr:rowOff>
    </xdr:from>
    <xdr:to>
      <xdr:col>1</xdr:col>
      <xdr:colOff>1419225</xdr:colOff>
      <xdr:row>1</xdr:row>
      <xdr:rowOff>533400</xdr:rowOff>
    </xdr:to>
    <xdr:pic>
      <xdr:nvPicPr>
        <xdr:cNvPr id="2" name="Picture 2"/>
        <xdr:cNvPicPr preferRelativeResize="1">
          <a:picLocks noChangeAspect="1"/>
        </xdr:cNvPicPr>
      </xdr:nvPicPr>
      <xdr:blipFill>
        <a:blip r:embed="rId1"/>
        <a:stretch>
          <a:fillRect/>
        </a:stretch>
      </xdr:blipFill>
      <xdr:spPr>
        <a:xfrm>
          <a:off x="561975" y="295275"/>
          <a:ext cx="141922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pageSetUpPr fitToPage="1"/>
  </sheetPr>
  <dimension ref="A1:D133"/>
  <sheetViews>
    <sheetView showGridLines="0" tabSelected="1" zoomScalePageLayoutView="0" workbookViewId="0" topLeftCell="A1">
      <selection activeCell="A1" sqref="A1"/>
    </sheetView>
  </sheetViews>
  <sheetFormatPr defaultColWidth="0" defaultRowHeight="0" customHeight="1" zeroHeight="1"/>
  <cols>
    <col min="1" max="1" width="3.57421875" style="15" customWidth="1"/>
    <col min="2" max="3" width="93.7109375" style="15" customWidth="1"/>
    <col min="4" max="4" width="4.8515625" style="15" customWidth="1"/>
    <col min="5" max="5" width="0" style="15" hidden="1" customWidth="1"/>
    <col min="6" max="16384" width="9.140625" style="15" hidden="1" customWidth="1"/>
  </cols>
  <sheetData>
    <row r="1" spans="2:4" s="1" customFormat="1" ht="54.75" customHeight="1">
      <c r="B1" s="599" t="s">
        <v>0</v>
      </c>
      <c r="C1" s="599"/>
      <c r="D1" s="411"/>
    </row>
    <row r="2" spans="2:4" s="1" customFormat="1" ht="12.75" customHeight="1">
      <c r="B2" s="599"/>
      <c r="C2" s="599"/>
      <c r="D2" s="411"/>
    </row>
    <row r="3" spans="2:4" s="1" customFormat="1" ht="41.25" customHeight="1">
      <c r="B3" s="599"/>
      <c r="C3" s="599"/>
      <c r="D3" s="411"/>
    </row>
    <row r="4" spans="1:4" s="1" customFormat="1" ht="21" customHeight="1" thickBot="1">
      <c r="A4" s="412" t="s">
        <v>1</v>
      </c>
      <c r="B4" s="2"/>
      <c r="C4" s="2"/>
      <c r="D4" s="3"/>
    </row>
    <row r="5" spans="1:3" s="6" customFormat="1" ht="38.25" customHeight="1">
      <c r="A5" s="412" t="s">
        <v>2</v>
      </c>
      <c r="B5" s="4" t="s">
        <v>3</v>
      </c>
      <c r="C5" s="5" t="s">
        <v>4</v>
      </c>
    </row>
    <row r="6" spans="1:3" s="6" customFormat="1" ht="38.25" customHeight="1">
      <c r="A6" s="7"/>
      <c r="B6" s="8" t="s">
        <v>5</v>
      </c>
      <c r="C6" s="9" t="s">
        <v>6</v>
      </c>
    </row>
    <row r="7" spans="1:3" s="6" customFormat="1" ht="38.25" customHeight="1" thickBot="1">
      <c r="A7" s="7"/>
      <c r="B7" s="10" t="s">
        <v>7</v>
      </c>
      <c r="C7" s="11" t="s">
        <v>8</v>
      </c>
    </row>
    <row r="8" spans="1:4" s="2" customFormat="1" ht="149.25" customHeight="1">
      <c r="A8" s="12"/>
      <c r="B8" s="600"/>
      <c r="C8" s="600"/>
      <c r="D8" s="12" t="str">
        <f>LEFT(C5,2)</f>
        <v>In</v>
      </c>
    </row>
    <row r="9" spans="2:4" s="13" customFormat="1" ht="12.75">
      <c r="B9" s="14"/>
      <c r="C9" s="14"/>
      <c r="D9" s="14"/>
    </row>
    <row r="10" spans="2:4" ht="12.75">
      <c r="B10" s="16"/>
      <c r="C10" s="16"/>
      <c r="D10" s="16"/>
    </row>
    <row r="11" spans="2:4" ht="12.75" hidden="1">
      <c r="B11" s="13"/>
      <c r="C11" s="13"/>
      <c r="D11" s="17"/>
    </row>
    <row r="12" spans="2:4" ht="12.75" hidden="1">
      <c r="B12" s="13"/>
      <c r="C12" s="13"/>
      <c r="D12" s="17"/>
    </row>
    <row r="13" spans="2:4" ht="12.75" hidden="1">
      <c r="B13" s="13"/>
      <c r="C13" s="13"/>
      <c r="D13" s="17"/>
    </row>
    <row r="14" spans="2:4" ht="12.75" hidden="1">
      <c r="B14" s="13"/>
      <c r="C14" s="13"/>
      <c r="D14" s="17"/>
    </row>
    <row r="15" spans="2:4" ht="12.75" hidden="1">
      <c r="B15" s="13"/>
      <c r="C15" s="13"/>
      <c r="D15" s="17"/>
    </row>
    <row r="16" spans="2:4" ht="12.75" hidden="1">
      <c r="B16" s="13"/>
      <c r="C16" s="13"/>
      <c r="D16" s="17"/>
    </row>
    <row r="17" spans="2:4" ht="12.75" hidden="1">
      <c r="B17" s="13"/>
      <c r="C17" s="13"/>
      <c r="D17" s="17"/>
    </row>
    <row r="18" spans="2:4" ht="12.75" hidden="1">
      <c r="B18" s="13"/>
      <c r="C18" s="13"/>
      <c r="D18" s="17"/>
    </row>
    <row r="19" spans="2:4" ht="12.75" hidden="1">
      <c r="B19" s="13"/>
      <c r="C19" s="13"/>
      <c r="D19" s="17"/>
    </row>
    <row r="20" spans="2:4" ht="12.75" hidden="1">
      <c r="B20" s="13"/>
      <c r="C20" s="13"/>
      <c r="D20" s="17"/>
    </row>
    <row r="21" spans="2:4" ht="12.75" hidden="1">
      <c r="B21" s="13"/>
      <c r="C21" s="13"/>
      <c r="D21" s="17"/>
    </row>
    <row r="22" spans="2:4" ht="12.75" hidden="1">
      <c r="B22" s="13"/>
      <c r="C22" s="13"/>
      <c r="D22" s="17"/>
    </row>
    <row r="23" spans="2:4" ht="12.75" hidden="1">
      <c r="B23" s="13"/>
      <c r="C23" s="13"/>
      <c r="D23" s="17"/>
    </row>
    <row r="24" spans="2:4" ht="12.75" hidden="1">
      <c r="B24" s="13"/>
      <c r="C24" s="13"/>
      <c r="D24" s="17"/>
    </row>
    <row r="25" spans="2:4" ht="12.75" hidden="1">
      <c r="B25" s="13"/>
      <c r="C25" s="13"/>
      <c r="D25" s="17"/>
    </row>
    <row r="26" spans="2:4" ht="12.75" hidden="1">
      <c r="B26" s="13"/>
      <c r="C26" s="13"/>
      <c r="D26" s="17"/>
    </row>
    <row r="27" spans="2:4" ht="12.75" hidden="1">
      <c r="B27" s="13"/>
      <c r="C27" s="13"/>
      <c r="D27" s="17"/>
    </row>
    <row r="28" spans="2:4" ht="12.75" hidden="1">
      <c r="B28" s="13"/>
      <c r="C28" s="13"/>
      <c r="D28" s="17"/>
    </row>
    <row r="29" spans="2:4" ht="12.75" hidden="1">
      <c r="B29" s="13"/>
      <c r="C29" s="13"/>
      <c r="D29" s="17"/>
    </row>
    <row r="30" spans="2:4" ht="12.75" hidden="1">
      <c r="B30" s="13"/>
      <c r="C30" s="13"/>
      <c r="D30" s="17"/>
    </row>
    <row r="31" spans="2:4" ht="12.75" hidden="1">
      <c r="B31" s="13"/>
      <c r="C31" s="13"/>
      <c r="D31" s="17"/>
    </row>
    <row r="32" spans="2:4" ht="12.75" hidden="1">
      <c r="B32" s="13"/>
      <c r="C32" s="13"/>
      <c r="D32" s="17"/>
    </row>
    <row r="33" spans="2:4" ht="12.75" hidden="1">
      <c r="B33" s="13"/>
      <c r="C33" s="13"/>
      <c r="D33" s="17"/>
    </row>
    <row r="34" spans="2:4" ht="12.75" hidden="1">
      <c r="B34" s="13"/>
      <c r="C34" s="13"/>
      <c r="D34" s="17"/>
    </row>
    <row r="35" spans="2:4" ht="12.75" hidden="1">
      <c r="B35" s="13"/>
      <c r="C35" s="13"/>
      <c r="D35" s="17"/>
    </row>
    <row r="36" spans="2:4" ht="12.75" hidden="1">
      <c r="B36" s="13"/>
      <c r="C36" s="13"/>
      <c r="D36" s="17"/>
    </row>
    <row r="37" spans="2:4" ht="12.75" hidden="1">
      <c r="B37" s="13"/>
      <c r="C37" s="13"/>
      <c r="D37" s="17"/>
    </row>
    <row r="38" spans="2:4" ht="12.75" hidden="1">
      <c r="B38" s="13"/>
      <c r="C38" s="13"/>
      <c r="D38" s="17"/>
    </row>
    <row r="39" spans="2:4" ht="12.75" hidden="1">
      <c r="B39" s="13"/>
      <c r="C39" s="13"/>
      <c r="D39" s="17"/>
    </row>
    <row r="40" spans="2:4" ht="12.75" hidden="1">
      <c r="B40" s="13"/>
      <c r="C40" s="13"/>
      <c r="D40" s="17"/>
    </row>
    <row r="41" spans="2:4" ht="12.75" hidden="1">
      <c r="B41" s="13"/>
      <c r="C41" s="13"/>
      <c r="D41" s="17"/>
    </row>
    <row r="42" spans="2:4" ht="12.75" hidden="1">
      <c r="B42" s="13"/>
      <c r="C42" s="13"/>
      <c r="D42" s="17"/>
    </row>
    <row r="43" spans="2:4" ht="12.75" hidden="1">
      <c r="B43" s="13"/>
      <c r="C43" s="13"/>
      <c r="D43" s="17"/>
    </row>
    <row r="44" spans="2:4" ht="12.75" hidden="1">
      <c r="B44" s="13"/>
      <c r="C44" s="13"/>
      <c r="D44" s="17"/>
    </row>
    <row r="45" spans="2:4" ht="12.75" hidden="1">
      <c r="B45" s="13"/>
      <c r="C45" s="13"/>
      <c r="D45" s="17"/>
    </row>
    <row r="46" spans="2:4" ht="12.75" hidden="1">
      <c r="B46" s="13"/>
      <c r="C46" s="13"/>
      <c r="D46" s="17"/>
    </row>
    <row r="47" spans="2:4" ht="12.75" hidden="1">
      <c r="B47" s="13"/>
      <c r="C47" s="13"/>
      <c r="D47" s="17"/>
    </row>
    <row r="48" spans="2:4" ht="12.75" hidden="1">
      <c r="B48" s="13"/>
      <c r="C48" s="13"/>
      <c r="D48" s="17"/>
    </row>
    <row r="49" spans="2:4" ht="12.75" hidden="1">
      <c r="B49" s="13"/>
      <c r="C49" s="13"/>
      <c r="D49" s="17"/>
    </row>
    <row r="50" spans="2:4" ht="12.75" hidden="1">
      <c r="B50" s="13"/>
      <c r="C50" s="13"/>
      <c r="D50" s="17"/>
    </row>
    <row r="51" spans="2:4" ht="12.75" hidden="1">
      <c r="B51" s="13"/>
      <c r="C51" s="13"/>
      <c r="D51" s="17"/>
    </row>
    <row r="52" spans="2:4" ht="12.75" hidden="1">
      <c r="B52" s="13"/>
      <c r="C52" s="13"/>
      <c r="D52" s="17"/>
    </row>
    <row r="53" spans="2:4" ht="12.75" hidden="1">
      <c r="B53" s="13"/>
      <c r="C53" s="13"/>
      <c r="D53" s="17"/>
    </row>
    <row r="54" spans="2:4" ht="12.75" hidden="1">
      <c r="B54" s="13"/>
      <c r="C54" s="13"/>
      <c r="D54" s="17"/>
    </row>
    <row r="55" spans="2:4" ht="12.75" hidden="1">
      <c r="B55" s="13"/>
      <c r="C55" s="13"/>
      <c r="D55" s="17"/>
    </row>
    <row r="56" spans="2:4" ht="12.75" hidden="1">
      <c r="B56" s="13"/>
      <c r="C56" s="13"/>
      <c r="D56" s="17"/>
    </row>
    <row r="57" spans="2:4" ht="12.75" hidden="1">
      <c r="B57" s="13"/>
      <c r="C57" s="13"/>
      <c r="D57" s="17"/>
    </row>
    <row r="58" spans="2:4" ht="12.75" hidden="1">
      <c r="B58" s="13"/>
      <c r="C58" s="13"/>
      <c r="D58" s="17"/>
    </row>
    <row r="59" spans="2:4" ht="12.75" hidden="1">
      <c r="B59" s="13"/>
      <c r="C59" s="13"/>
      <c r="D59" s="17"/>
    </row>
    <row r="60" spans="2:4" ht="12.75" hidden="1">
      <c r="B60" s="13"/>
      <c r="C60" s="13"/>
      <c r="D60" s="17"/>
    </row>
    <row r="61" spans="2:4" ht="12.75" hidden="1">
      <c r="B61" s="13"/>
      <c r="C61" s="13"/>
      <c r="D61" s="17"/>
    </row>
    <row r="62" spans="2:4" ht="12.75" hidden="1">
      <c r="B62" s="13"/>
      <c r="C62" s="13"/>
      <c r="D62" s="17"/>
    </row>
    <row r="63" spans="2:4" ht="12.75" hidden="1">
      <c r="B63" s="13"/>
      <c r="C63" s="13"/>
      <c r="D63" s="17"/>
    </row>
    <row r="64" spans="2:4" ht="12.75" hidden="1">
      <c r="B64" s="13"/>
      <c r="C64" s="13"/>
      <c r="D64" s="17"/>
    </row>
    <row r="65" spans="2:4" ht="12.75" hidden="1">
      <c r="B65" s="13"/>
      <c r="C65" s="13"/>
      <c r="D65" s="17"/>
    </row>
    <row r="66" spans="2:4" ht="12.75" hidden="1">
      <c r="B66" s="13"/>
      <c r="C66" s="13"/>
      <c r="D66" s="17"/>
    </row>
    <row r="67" spans="2:4" ht="12.75" hidden="1">
      <c r="B67" s="13"/>
      <c r="C67" s="13"/>
      <c r="D67" s="17"/>
    </row>
    <row r="68" spans="2:4" ht="12.75" hidden="1">
      <c r="B68" s="13"/>
      <c r="C68" s="13"/>
      <c r="D68" s="17"/>
    </row>
    <row r="69" spans="2:4" ht="12.75" hidden="1">
      <c r="B69" s="13"/>
      <c r="C69" s="13"/>
      <c r="D69" s="17"/>
    </row>
    <row r="70" spans="2:4" ht="12.75" hidden="1">
      <c r="B70" s="13"/>
      <c r="C70" s="13"/>
      <c r="D70" s="17"/>
    </row>
    <row r="71" spans="2:4" ht="12.75" hidden="1">
      <c r="B71" s="13"/>
      <c r="C71" s="13"/>
      <c r="D71" s="17"/>
    </row>
    <row r="72" spans="2:4" ht="12.75" hidden="1">
      <c r="B72" s="13"/>
      <c r="C72" s="13"/>
      <c r="D72" s="17"/>
    </row>
    <row r="73" spans="2:4" ht="12.75" hidden="1">
      <c r="B73" s="13"/>
      <c r="C73" s="13"/>
      <c r="D73" s="17"/>
    </row>
    <row r="74" spans="2:4" ht="12.75" hidden="1">
      <c r="B74" s="13"/>
      <c r="C74" s="13"/>
      <c r="D74" s="17"/>
    </row>
    <row r="75" spans="2:4" ht="12.75" hidden="1">
      <c r="B75" s="13"/>
      <c r="C75" s="13"/>
      <c r="D75" s="17"/>
    </row>
    <row r="76" spans="2:4" ht="12.75" hidden="1">
      <c r="B76" s="13"/>
      <c r="C76" s="13"/>
      <c r="D76" s="17"/>
    </row>
    <row r="77" spans="2:4" ht="12.75" hidden="1">
      <c r="B77" s="13"/>
      <c r="C77" s="13"/>
      <c r="D77" s="17"/>
    </row>
    <row r="78" spans="2:4" ht="12.75" hidden="1">
      <c r="B78" s="13"/>
      <c r="C78" s="13"/>
      <c r="D78" s="17"/>
    </row>
    <row r="79" spans="2:4" ht="12.75" hidden="1">
      <c r="B79" s="13"/>
      <c r="C79" s="13"/>
      <c r="D79" s="17"/>
    </row>
    <row r="80" spans="2:4" ht="12.75" hidden="1">
      <c r="B80" s="13"/>
      <c r="C80" s="13"/>
      <c r="D80" s="17"/>
    </row>
    <row r="81" spans="2:4" ht="12.75" hidden="1">
      <c r="B81" s="13"/>
      <c r="C81" s="13"/>
      <c r="D81" s="17"/>
    </row>
    <row r="82" spans="2:4" ht="12.75" hidden="1">
      <c r="B82" s="13"/>
      <c r="C82" s="13"/>
      <c r="D82" s="17"/>
    </row>
    <row r="83" spans="2:4" ht="12.75" hidden="1">
      <c r="B83" s="13"/>
      <c r="C83" s="13"/>
      <c r="D83" s="17"/>
    </row>
    <row r="84" spans="2:4" ht="12.75" hidden="1">
      <c r="B84" s="13"/>
      <c r="C84" s="13"/>
      <c r="D84" s="17"/>
    </row>
    <row r="85" spans="2:4" ht="12.75" hidden="1">
      <c r="B85" s="13"/>
      <c r="C85" s="13"/>
      <c r="D85" s="17"/>
    </row>
    <row r="86" spans="2:4" ht="12.75" hidden="1">
      <c r="B86" s="13"/>
      <c r="C86" s="13"/>
      <c r="D86" s="17"/>
    </row>
    <row r="87" spans="2:4" ht="12.75" hidden="1">
      <c r="B87" s="13"/>
      <c r="C87" s="13"/>
      <c r="D87" s="17"/>
    </row>
    <row r="88" spans="2:4" ht="12.75" hidden="1">
      <c r="B88" s="13"/>
      <c r="C88" s="13"/>
      <c r="D88" s="17"/>
    </row>
    <row r="89" spans="2:4" ht="12.75" hidden="1">
      <c r="B89" s="13"/>
      <c r="C89" s="13"/>
      <c r="D89" s="17"/>
    </row>
    <row r="90" spans="2:4" ht="12.75" hidden="1">
      <c r="B90" s="13"/>
      <c r="C90" s="13"/>
      <c r="D90" s="17"/>
    </row>
    <row r="91" spans="2:4" ht="12.75" hidden="1">
      <c r="B91" s="13"/>
      <c r="C91" s="13"/>
      <c r="D91" s="17"/>
    </row>
    <row r="92" spans="2:4" ht="12.75" hidden="1">
      <c r="B92" s="13"/>
      <c r="C92" s="13"/>
      <c r="D92" s="17"/>
    </row>
    <row r="93" spans="2:4" ht="12.75" hidden="1">
      <c r="B93" s="13"/>
      <c r="C93" s="13"/>
      <c r="D93" s="17"/>
    </row>
    <row r="94" spans="2:4" ht="12.75" hidden="1">
      <c r="B94" s="13"/>
      <c r="C94" s="13"/>
      <c r="D94" s="17"/>
    </row>
    <row r="95" spans="2:4" ht="12.75" hidden="1">
      <c r="B95" s="13"/>
      <c r="C95" s="13"/>
      <c r="D95" s="17"/>
    </row>
    <row r="96" spans="2:4" ht="12.75" hidden="1">
      <c r="B96" s="13"/>
      <c r="C96" s="13"/>
      <c r="D96" s="17"/>
    </row>
    <row r="97" spans="2:4" ht="12.75" hidden="1">
      <c r="B97" s="13"/>
      <c r="C97" s="13"/>
      <c r="D97" s="17"/>
    </row>
    <row r="98" spans="2:4" ht="12.75" hidden="1">
      <c r="B98" s="13"/>
      <c r="C98" s="13"/>
      <c r="D98" s="17"/>
    </row>
    <row r="99" spans="2:4" ht="12.75" hidden="1">
      <c r="B99" s="13"/>
      <c r="C99" s="13"/>
      <c r="D99" s="17"/>
    </row>
    <row r="100" spans="2:4" ht="12.75" hidden="1">
      <c r="B100" s="13"/>
      <c r="C100" s="13"/>
      <c r="D100" s="17"/>
    </row>
    <row r="101" spans="2:4" ht="12.75" customHeight="1" hidden="1">
      <c r="B101" s="13"/>
      <c r="C101" s="13"/>
      <c r="D101" s="17"/>
    </row>
    <row r="102" spans="2:4" ht="12.75" customHeight="1" hidden="1">
      <c r="B102" s="13"/>
      <c r="C102" s="13"/>
      <c r="D102" s="17"/>
    </row>
    <row r="103" spans="2:4" ht="12.75" customHeight="1" hidden="1">
      <c r="B103" s="13"/>
      <c r="C103" s="13"/>
      <c r="D103" s="17"/>
    </row>
    <row r="104" spans="2:4" ht="12.75" customHeight="1" hidden="1">
      <c r="B104" s="13"/>
      <c r="C104" s="13"/>
      <c r="D104" s="17"/>
    </row>
    <row r="105" spans="2:4" ht="12.75" customHeight="1" hidden="1">
      <c r="B105" s="13"/>
      <c r="C105" s="13"/>
      <c r="D105" s="17"/>
    </row>
    <row r="106" spans="2:4" ht="12.75" customHeight="1" hidden="1">
      <c r="B106" s="13"/>
      <c r="C106" s="13"/>
      <c r="D106" s="17"/>
    </row>
    <row r="107" spans="2:4" ht="12.75" customHeight="1" hidden="1">
      <c r="B107" s="13"/>
      <c r="C107" s="13"/>
      <c r="D107" s="17"/>
    </row>
    <row r="108" spans="2:4" ht="12.75" customHeight="1" hidden="1">
      <c r="B108" s="13"/>
      <c r="C108" s="13"/>
      <c r="D108" s="17"/>
    </row>
    <row r="109" spans="2:4" ht="12.75" customHeight="1" hidden="1">
      <c r="B109" s="13"/>
      <c r="C109" s="13"/>
      <c r="D109" s="17"/>
    </row>
    <row r="110" spans="2:4" ht="12.75" customHeight="1" hidden="1">
      <c r="B110" s="13"/>
      <c r="C110" s="13"/>
      <c r="D110" s="17"/>
    </row>
    <row r="111" spans="2:4" ht="12.75" customHeight="1" hidden="1">
      <c r="B111" s="13"/>
      <c r="C111" s="13"/>
      <c r="D111" s="17"/>
    </row>
    <row r="112" spans="2:4" ht="12.75" customHeight="1" hidden="1">
      <c r="B112" s="13"/>
      <c r="C112" s="13"/>
      <c r="D112" s="17"/>
    </row>
    <row r="113" spans="2:4" ht="12.75" customHeight="1" hidden="1">
      <c r="B113" s="13"/>
      <c r="C113" s="13"/>
      <c r="D113" s="17"/>
    </row>
    <row r="114" spans="2:4" ht="12.75" customHeight="1" hidden="1">
      <c r="B114" s="13"/>
      <c r="C114" s="13"/>
      <c r="D114" s="17"/>
    </row>
    <row r="115" spans="2:4" ht="12.75" customHeight="1" hidden="1">
      <c r="B115" s="13"/>
      <c r="C115" s="13"/>
      <c r="D115" s="17"/>
    </row>
    <row r="116" spans="2:4" ht="12.75" customHeight="1" hidden="1">
      <c r="B116" s="13"/>
      <c r="C116" s="13"/>
      <c r="D116" s="17"/>
    </row>
    <row r="117" spans="2:4" ht="12.75" customHeight="1" hidden="1">
      <c r="B117" s="13"/>
      <c r="C117" s="13"/>
      <c r="D117" s="17"/>
    </row>
    <row r="118" spans="2:4" ht="12.75" customHeight="1" hidden="1">
      <c r="B118" s="13"/>
      <c r="C118" s="13"/>
      <c r="D118" s="17"/>
    </row>
    <row r="119" spans="2:4" ht="12.75" customHeight="1" hidden="1">
      <c r="B119" s="13"/>
      <c r="C119" s="13"/>
      <c r="D119" s="17"/>
    </row>
    <row r="120" spans="2:4" ht="12.75" customHeight="1" hidden="1">
      <c r="B120" s="13"/>
      <c r="C120" s="13"/>
      <c r="D120" s="17"/>
    </row>
    <row r="121" spans="2:4" ht="12.75" customHeight="1" hidden="1">
      <c r="B121" s="13"/>
      <c r="C121" s="13"/>
      <c r="D121" s="17"/>
    </row>
    <row r="122" spans="2:4" ht="12.75" customHeight="1" hidden="1">
      <c r="B122" s="13"/>
      <c r="C122" s="13"/>
      <c r="D122" s="17"/>
    </row>
    <row r="123" spans="2:4" ht="12.75" customHeight="1" hidden="1">
      <c r="B123" s="13"/>
      <c r="C123" s="13"/>
      <c r="D123" s="17"/>
    </row>
    <row r="124" spans="2:4" ht="12.75" customHeight="1" hidden="1">
      <c r="B124" s="13"/>
      <c r="C124" s="13"/>
      <c r="D124" s="17"/>
    </row>
    <row r="125" spans="2:4" ht="12.75" customHeight="1" hidden="1">
      <c r="B125" s="13"/>
      <c r="C125" s="13"/>
      <c r="D125" s="17"/>
    </row>
    <row r="126" spans="2:4" ht="12.75" customHeight="1" hidden="1">
      <c r="B126" s="13"/>
      <c r="C126" s="13"/>
      <c r="D126" s="17"/>
    </row>
    <row r="127" spans="2:4" ht="12.75" customHeight="1" hidden="1">
      <c r="B127" s="13"/>
      <c r="C127" s="13"/>
      <c r="D127" s="17"/>
    </row>
    <row r="128" spans="2:4" ht="12.75" customHeight="1" hidden="1">
      <c r="B128" s="13"/>
      <c r="C128" s="13"/>
      <c r="D128" s="17"/>
    </row>
    <row r="129" spans="2:4" ht="12.75" customHeight="1" hidden="1">
      <c r="B129" s="13"/>
      <c r="C129" s="13"/>
      <c r="D129" s="17"/>
    </row>
    <row r="130" spans="2:4" ht="12.75" customHeight="1" hidden="1">
      <c r="B130" s="13"/>
      <c r="C130" s="13"/>
      <c r="D130" s="17"/>
    </row>
    <row r="131" spans="2:4" ht="12.75" customHeight="1" hidden="1">
      <c r="B131" s="13"/>
      <c r="C131" s="13"/>
      <c r="D131" s="17"/>
    </row>
    <row r="132" spans="2:4" ht="12.75" customHeight="1" hidden="1">
      <c r="B132" s="13"/>
      <c r="C132" s="13"/>
      <c r="D132" s="17"/>
    </row>
    <row r="133" spans="2:4" ht="12.75" customHeight="1" hidden="1">
      <c r="B133" s="13"/>
      <c r="C133" s="13"/>
      <c r="D133" s="17"/>
    </row>
  </sheetData>
  <sheetProtection formatCells="0" formatColumns="0" formatRows="0" selectLockedCells="1"/>
  <mergeCells count="2">
    <mergeCell ref="B1:C3"/>
    <mergeCell ref="B8:C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8" r:id="rId3"/>
  <drawing r:id="rId1"/>
  <legacyDrawingHF r:id="rId2"/>
</worksheet>
</file>

<file path=xl/worksheets/sheet10.xml><?xml version="1.0" encoding="utf-8"?>
<worksheet xmlns="http://schemas.openxmlformats.org/spreadsheetml/2006/main" xmlns:r="http://schemas.openxmlformats.org/officeDocument/2006/relationships">
  <sheetPr>
    <pageSetUpPr fitToPage="1"/>
  </sheetPr>
  <dimension ref="A1:O403"/>
  <sheetViews>
    <sheetView showGridLines="0" zoomScale="70" zoomScaleNormal="70" zoomScalePageLayoutView="0" workbookViewId="0" topLeftCell="A1">
      <selection activeCell="A1" sqref="A1"/>
    </sheetView>
  </sheetViews>
  <sheetFormatPr defaultColWidth="9.140625" defaultRowHeight="12.75"/>
  <cols>
    <col min="1" max="1" width="22.8515625" style="245" customWidth="1"/>
    <col min="2" max="2" width="24.28125" style="245" customWidth="1"/>
    <col min="3" max="3" width="40.140625" style="245" customWidth="1"/>
    <col min="4" max="8" width="27.140625" style="245" customWidth="1"/>
    <col min="9" max="9" width="26.421875" style="245" customWidth="1"/>
    <col min="10" max="10" width="20.421875" style="245" customWidth="1"/>
    <col min="11" max="11" width="20.7109375" style="245" customWidth="1"/>
    <col min="12" max="12" width="23.00390625" style="245" customWidth="1"/>
    <col min="13" max="13" width="20.140625" style="245" bestFit="1" customWidth="1"/>
    <col min="14" max="15" width="20.7109375" style="245" bestFit="1" customWidth="1"/>
    <col min="16" max="16" width="2.421875" style="247" customWidth="1"/>
    <col min="17" max="16384" width="9.140625" style="247" customWidth="1"/>
  </cols>
  <sheetData>
    <row r="1" spans="3:15" ht="62.25" customHeight="1">
      <c r="C1" s="246">
        <v>201806</v>
      </c>
      <c r="D1" s="246">
        <v>201806</v>
      </c>
      <c r="E1" s="246">
        <v>201806</v>
      </c>
      <c r="F1" s="246">
        <v>201806</v>
      </c>
      <c r="G1" s="246">
        <v>201806</v>
      </c>
      <c r="H1" s="246">
        <v>201806</v>
      </c>
      <c r="I1" s="246">
        <v>201806</v>
      </c>
      <c r="J1" s="246">
        <v>201806</v>
      </c>
      <c r="K1" s="246">
        <v>201806</v>
      </c>
      <c r="L1" s="246">
        <v>201806</v>
      </c>
      <c r="M1" s="246">
        <v>201806</v>
      </c>
      <c r="N1" s="246">
        <v>201806</v>
      </c>
      <c r="O1" s="246">
        <v>201806</v>
      </c>
    </row>
    <row r="2" spans="3:8" ht="24.75" customHeight="1">
      <c r="C2" s="513" t="s">
        <v>0</v>
      </c>
      <c r="D2" s="514"/>
      <c r="E2" s="514"/>
      <c r="F2" s="514"/>
      <c r="G2" s="514"/>
      <c r="H2" s="514"/>
    </row>
    <row r="3" spans="2:8" ht="36" customHeight="1">
      <c r="B3" s="515"/>
      <c r="C3" s="516" t="s">
        <v>406</v>
      </c>
      <c r="D3" s="516"/>
      <c r="E3" s="516"/>
      <c r="F3" s="516"/>
      <c r="G3" s="516"/>
      <c r="H3" s="516"/>
    </row>
    <row r="4" spans="2:8" ht="11.25" customHeight="1" thickBot="1">
      <c r="B4" s="513"/>
      <c r="C4" s="517" t="str">
        <f>Cover!C5</f>
        <v>Intesa Sanpaolo SpA</v>
      </c>
      <c r="D4" s="513"/>
      <c r="E4" s="513"/>
      <c r="F4" s="513"/>
      <c r="G4" s="513"/>
      <c r="H4" s="513"/>
    </row>
    <row r="5" spans="1:15" s="249" customFormat="1" ht="28.5" customHeight="1" thickBot="1">
      <c r="A5" s="248"/>
      <c r="C5" s="710" t="s">
        <v>12</v>
      </c>
      <c r="D5" s="711"/>
      <c r="E5" s="711"/>
      <c r="F5" s="711"/>
      <c r="G5" s="711"/>
      <c r="H5" s="711"/>
      <c r="I5" s="711"/>
      <c r="J5" s="711"/>
      <c r="K5" s="711"/>
      <c r="L5" s="711"/>
      <c r="M5" s="711"/>
      <c r="N5" s="711"/>
      <c r="O5" s="712"/>
    </row>
    <row r="6" spans="1:15" s="249" customFormat="1" ht="28.5" customHeight="1" thickBot="1">
      <c r="A6" s="248"/>
      <c r="B6" s="250"/>
      <c r="C6" s="710" t="s">
        <v>407</v>
      </c>
      <c r="D6" s="711"/>
      <c r="E6" s="711"/>
      <c r="F6" s="711"/>
      <c r="G6" s="711"/>
      <c r="H6" s="711"/>
      <c r="I6" s="711"/>
      <c r="J6" s="711"/>
      <c r="K6" s="711"/>
      <c r="L6" s="711"/>
      <c r="M6" s="711"/>
      <c r="N6" s="712"/>
      <c r="O6" s="701" t="s">
        <v>408</v>
      </c>
    </row>
    <row r="7" spans="1:15" s="249" customFormat="1" ht="28.5" customHeight="1" thickBot="1">
      <c r="A7" s="248"/>
      <c r="B7" s="250" t="s">
        <v>211</v>
      </c>
      <c r="C7" s="710" t="s">
        <v>409</v>
      </c>
      <c r="D7" s="711"/>
      <c r="E7" s="711"/>
      <c r="F7" s="711"/>
      <c r="G7" s="711"/>
      <c r="H7" s="712"/>
      <c r="I7" s="710" t="s">
        <v>410</v>
      </c>
      <c r="J7" s="711"/>
      <c r="K7" s="711"/>
      <c r="L7" s="712"/>
      <c r="M7" s="710" t="s">
        <v>411</v>
      </c>
      <c r="N7" s="712"/>
      <c r="O7" s="713"/>
    </row>
    <row r="8" spans="1:15" s="253" customFormat="1" ht="54.75" customHeight="1" thickBot="1">
      <c r="A8" s="692" t="s">
        <v>412</v>
      </c>
      <c r="B8" s="695" t="s">
        <v>335</v>
      </c>
      <c r="C8" s="692" t="s">
        <v>413</v>
      </c>
      <c r="D8" s="692" t="s">
        <v>414</v>
      </c>
      <c r="E8" s="251"/>
      <c r="F8" s="251"/>
      <c r="G8" s="251"/>
      <c r="H8" s="252"/>
      <c r="I8" s="692" t="s">
        <v>415</v>
      </c>
      <c r="J8" s="701"/>
      <c r="K8" s="692" t="s">
        <v>416</v>
      </c>
      <c r="L8" s="701"/>
      <c r="M8" s="715" t="s">
        <v>417</v>
      </c>
      <c r="N8" s="716"/>
      <c r="O8" s="713"/>
    </row>
    <row r="9" spans="1:15" s="253" customFormat="1" ht="65.25" customHeight="1">
      <c r="A9" s="693"/>
      <c r="B9" s="696"/>
      <c r="C9" s="615"/>
      <c r="D9" s="615"/>
      <c r="E9" s="254"/>
      <c r="F9" s="254"/>
      <c r="G9" s="254"/>
      <c r="H9" s="255"/>
      <c r="I9" s="702"/>
      <c r="J9" s="703"/>
      <c r="K9" s="702"/>
      <c r="L9" s="703"/>
      <c r="M9" s="692" t="s">
        <v>418</v>
      </c>
      <c r="N9" s="717" t="s">
        <v>419</v>
      </c>
      <c r="O9" s="713"/>
    </row>
    <row r="10" spans="1:15" s="253" customFormat="1" ht="47.25" customHeight="1">
      <c r="A10" s="693"/>
      <c r="B10" s="696"/>
      <c r="C10" s="615"/>
      <c r="D10" s="615" t="s">
        <v>420</v>
      </c>
      <c r="E10" s="704" t="s">
        <v>421</v>
      </c>
      <c r="F10" s="706" t="s">
        <v>422</v>
      </c>
      <c r="G10" s="706" t="s">
        <v>423</v>
      </c>
      <c r="H10" s="704" t="s">
        <v>424</v>
      </c>
      <c r="I10" s="708" t="s">
        <v>425</v>
      </c>
      <c r="J10" s="699" t="s">
        <v>426</v>
      </c>
      <c r="K10" s="708" t="s">
        <v>425</v>
      </c>
      <c r="L10" s="699" t="s">
        <v>426</v>
      </c>
      <c r="M10" s="615"/>
      <c r="N10" s="718"/>
      <c r="O10" s="713"/>
    </row>
    <row r="11" spans="1:15" s="253" customFormat="1" ht="143.25" customHeight="1" thickBot="1">
      <c r="A11" s="694"/>
      <c r="B11" s="697"/>
      <c r="C11" s="698"/>
      <c r="D11" s="698"/>
      <c r="E11" s="705"/>
      <c r="F11" s="707"/>
      <c r="G11" s="707"/>
      <c r="H11" s="705"/>
      <c r="I11" s="709"/>
      <c r="J11" s="700"/>
      <c r="K11" s="709"/>
      <c r="L11" s="700"/>
      <c r="M11" s="698"/>
      <c r="N11" s="719"/>
      <c r="O11" s="714"/>
    </row>
    <row r="12" spans="1:15" ht="15" customHeight="1">
      <c r="A12" s="256" t="s">
        <v>427</v>
      </c>
      <c r="B12" s="689" t="s">
        <v>348</v>
      </c>
      <c r="C12" s="336">
        <v>0.001325</v>
      </c>
      <c r="D12" s="337">
        <v>0.001325</v>
      </c>
      <c r="E12" s="338">
        <v>0.001143</v>
      </c>
      <c r="F12" s="338">
        <v>0</v>
      </c>
      <c r="G12" s="338">
        <v>0</v>
      </c>
      <c r="H12" s="339">
        <v>0.000182</v>
      </c>
      <c r="I12" s="340">
        <v>0</v>
      </c>
      <c r="J12" s="341">
        <v>0</v>
      </c>
      <c r="K12" s="340">
        <v>0</v>
      </c>
      <c r="L12" s="342">
        <v>0</v>
      </c>
      <c r="M12" s="340">
        <v>0</v>
      </c>
      <c r="N12" s="341">
        <v>0</v>
      </c>
      <c r="O12" s="257"/>
    </row>
    <row r="13" spans="1:15" ht="15" customHeight="1">
      <c r="A13" s="258" t="s">
        <v>428</v>
      </c>
      <c r="B13" s="690"/>
      <c r="C13" s="343">
        <v>0.001047</v>
      </c>
      <c r="D13" s="344">
        <v>0.001047</v>
      </c>
      <c r="E13" s="345">
        <v>0.001047</v>
      </c>
      <c r="F13" s="345">
        <v>0</v>
      </c>
      <c r="G13" s="345">
        <v>0</v>
      </c>
      <c r="H13" s="346">
        <v>0</v>
      </c>
      <c r="I13" s="347">
        <v>0</v>
      </c>
      <c r="J13" s="348">
        <v>0</v>
      </c>
      <c r="K13" s="347">
        <v>0</v>
      </c>
      <c r="L13" s="349">
        <v>0</v>
      </c>
      <c r="M13" s="347">
        <v>0</v>
      </c>
      <c r="N13" s="348">
        <v>0</v>
      </c>
      <c r="O13" s="259"/>
    </row>
    <row r="14" spans="1:15" ht="15" customHeight="1">
      <c r="A14" s="258" t="s">
        <v>429</v>
      </c>
      <c r="B14" s="690"/>
      <c r="C14" s="343">
        <v>0</v>
      </c>
      <c r="D14" s="344">
        <v>0</v>
      </c>
      <c r="E14" s="345">
        <v>0</v>
      </c>
      <c r="F14" s="345">
        <v>0</v>
      </c>
      <c r="G14" s="345">
        <v>0</v>
      </c>
      <c r="H14" s="346">
        <v>0</v>
      </c>
      <c r="I14" s="347">
        <v>0</v>
      </c>
      <c r="J14" s="350">
        <v>0</v>
      </c>
      <c r="K14" s="347">
        <v>0</v>
      </c>
      <c r="L14" s="350">
        <v>0</v>
      </c>
      <c r="M14" s="347">
        <v>0</v>
      </c>
      <c r="N14" s="348">
        <v>0</v>
      </c>
      <c r="O14" s="260"/>
    </row>
    <row r="15" spans="1:15" ht="15" customHeight="1">
      <c r="A15" s="258" t="s">
        <v>430</v>
      </c>
      <c r="B15" s="690"/>
      <c r="C15" s="343">
        <v>0.012419</v>
      </c>
      <c r="D15" s="344">
        <v>0.012419</v>
      </c>
      <c r="E15" s="345">
        <v>0.012419</v>
      </c>
      <c r="F15" s="345">
        <v>0</v>
      </c>
      <c r="G15" s="345">
        <v>0</v>
      </c>
      <c r="H15" s="346">
        <v>0</v>
      </c>
      <c r="I15" s="347">
        <v>0</v>
      </c>
      <c r="J15" s="348">
        <v>0</v>
      </c>
      <c r="K15" s="347">
        <v>0</v>
      </c>
      <c r="L15" s="349">
        <v>0</v>
      </c>
      <c r="M15" s="347">
        <v>0</v>
      </c>
      <c r="N15" s="348">
        <v>0</v>
      </c>
      <c r="O15" s="259"/>
    </row>
    <row r="16" spans="1:15" ht="15" customHeight="1">
      <c r="A16" s="258" t="s">
        <v>431</v>
      </c>
      <c r="B16" s="690"/>
      <c r="C16" s="343">
        <v>98.698237</v>
      </c>
      <c r="D16" s="344">
        <v>98.698237</v>
      </c>
      <c r="E16" s="345">
        <v>98.698237</v>
      </c>
      <c r="F16" s="345">
        <v>0</v>
      </c>
      <c r="G16" s="345">
        <v>0</v>
      </c>
      <c r="H16" s="346">
        <v>0</v>
      </c>
      <c r="I16" s="347">
        <v>0</v>
      </c>
      <c r="J16" s="348">
        <v>0</v>
      </c>
      <c r="K16" s="347">
        <v>0</v>
      </c>
      <c r="L16" s="349">
        <v>0</v>
      </c>
      <c r="M16" s="347">
        <v>0</v>
      </c>
      <c r="N16" s="348">
        <v>0</v>
      </c>
      <c r="O16" s="259"/>
    </row>
    <row r="17" spans="1:15" ht="15" customHeight="1">
      <c r="A17" s="258" t="s">
        <v>432</v>
      </c>
      <c r="B17" s="690"/>
      <c r="C17" s="343">
        <v>60.454255</v>
      </c>
      <c r="D17" s="344">
        <v>60.454255</v>
      </c>
      <c r="E17" s="345">
        <v>60.454255</v>
      </c>
      <c r="F17" s="345">
        <v>0</v>
      </c>
      <c r="G17" s="345">
        <v>0</v>
      </c>
      <c r="H17" s="346">
        <v>0</v>
      </c>
      <c r="I17" s="347">
        <v>0</v>
      </c>
      <c r="J17" s="348">
        <v>0</v>
      </c>
      <c r="K17" s="347">
        <v>0</v>
      </c>
      <c r="L17" s="349">
        <v>0</v>
      </c>
      <c r="M17" s="347">
        <v>0</v>
      </c>
      <c r="N17" s="348">
        <v>0</v>
      </c>
      <c r="O17" s="259"/>
    </row>
    <row r="18" spans="1:15" ht="15" customHeight="1">
      <c r="A18" s="261" t="s">
        <v>433</v>
      </c>
      <c r="B18" s="690"/>
      <c r="C18" s="351">
        <v>0.008351</v>
      </c>
      <c r="D18" s="352">
        <v>0.008351</v>
      </c>
      <c r="E18" s="353">
        <v>0.008351</v>
      </c>
      <c r="F18" s="353">
        <v>0</v>
      </c>
      <c r="G18" s="353">
        <v>0</v>
      </c>
      <c r="H18" s="354">
        <v>0</v>
      </c>
      <c r="I18" s="355">
        <v>0</v>
      </c>
      <c r="J18" s="356">
        <v>0</v>
      </c>
      <c r="K18" s="355">
        <v>0</v>
      </c>
      <c r="L18" s="357">
        <v>0</v>
      </c>
      <c r="M18" s="355">
        <v>0</v>
      </c>
      <c r="N18" s="356">
        <v>0</v>
      </c>
      <c r="O18" s="262"/>
    </row>
    <row r="19" spans="1:15" ht="12" thickBot="1">
      <c r="A19" s="263" t="s">
        <v>286</v>
      </c>
      <c r="B19" s="691"/>
      <c r="C19" s="264">
        <f aca="true" t="shared" si="0" ref="C19:N19">+C12+C13+C14+C15+C16+C17+C18</f>
        <v>159.175634</v>
      </c>
      <c r="D19" s="265">
        <f>+D12+D13+D14+D15+D16+D17+D18</f>
        <v>159.175634</v>
      </c>
      <c r="E19" s="266">
        <f>+E12+E13+E14+E15+E16+E17+E18</f>
        <v>159.175452</v>
      </c>
      <c r="F19" s="266">
        <f>+F12+F13+F14+F15+F16+F17+F18</f>
        <v>0</v>
      </c>
      <c r="G19" s="266">
        <f>+G12+G13+G14+G15+G16+G17+G18</f>
        <v>0</v>
      </c>
      <c r="H19" s="267">
        <f>+H12+H13+H14+H15+H16+H17+H18</f>
        <v>0.000182</v>
      </c>
      <c r="I19" s="268">
        <f t="shared" si="0"/>
        <v>0</v>
      </c>
      <c r="J19" s="266">
        <f t="shared" si="0"/>
        <v>0</v>
      </c>
      <c r="K19" s="268">
        <f t="shared" si="0"/>
        <v>0</v>
      </c>
      <c r="L19" s="267">
        <f t="shared" si="0"/>
        <v>0</v>
      </c>
      <c r="M19" s="268">
        <f t="shared" si="0"/>
        <v>0</v>
      </c>
      <c r="N19" s="266">
        <f t="shared" si="0"/>
        <v>0</v>
      </c>
      <c r="O19" s="358">
        <v>3.7E-05</v>
      </c>
    </row>
    <row r="20" spans="1:15" ht="11.25">
      <c r="A20" s="256" t="s">
        <v>427</v>
      </c>
      <c r="B20" s="689" t="s">
        <v>349</v>
      </c>
      <c r="C20" s="359">
        <v>0.001886</v>
      </c>
      <c r="D20" s="360">
        <v>0.001886</v>
      </c>
      <c r="E20" s="361">
        <v>0</v>
      </c>
      <c r="F20" s="361">
        <v>0</v>
      </c>
      <c r="G20" s="361">
        <v>0</v>
      </c>
      <c r="H20" s="362">
        <v>0.001886</v>
      </c>
      <c r="I20" s="363">
        <v>0</v>
      </c>
      <c r="J20" s="364">
        <v>0</v>
      </c>
      <c r="K20" s="363">
        <v>0</v>
      </c>
      <c r="L20" s="365">
        <v>0</v>
      </c>
      <c r="M20" s="363">
        <v>0</v>
      </c>
      <c r="N20" s="364">
        <v>0</v>
      </c>
      <c r="O20" s="257"/>
    </row>
    <row r="21" spans="1:15" ht="11.25">
      <c r="A21" s="258" t="s">
        <v>428</v>
      </c>
      <c r="B21" s="690"/>
      <c r="C21" s="366">
        <v>0.005322</v>
      </c>
      <c r="D21" s="367">
        <v>0.005322</v>
      </c>
      <c r="E21" s="368">
        <v>0.005322</v>
      </c>
      <c r="F21" s="368">
        <v>0</v>
      </c>
      <c r="G21" s="368">
        <v>0</v>
      </c>
      <c r="H21" s="369">
        <v>0</v>
      </c>
      <c r="I21" s="370">
        <v>0</v>
      </c>
      <c r="J21" s="371">
        <v>0</v>
      </c>
      <c r="K21" s="370">
        <v>0</v>
      </c>
      <c r="L21" s="372">
        <v>0</v>
      </c>
      <c r="M21" s="370">
        <v>0</v>
      </c>
      <c r="N21" s="371">
        <v>0</v>
      </c>
      <c r="O21" s="259"/>
    </row>
    <row r="22" spans="1:15" ht="11.25">
      <c r="A22" s="258" t="s">
        <v>429</v>
      </c>
      <c r="B22" s="690"/>
      <c r="C22" s="366">
        <v>0</v>
      </c>
      <c r="D22" s="367">
        <v>0</v>
      </c>
      <c r="E22" s="368">
        <v>0</v>
      </c>
      <c r="F22" s="368">
        <v>0</v>
      </c>
      <c r="G22" s="368">
        <v>0</v>
      </c>
      <c r="H22" s="369">
        <v>0</v>
      </c>
      <c r="I22" s="370">
        <v>0</v>
      </c>
      <c r="J22" s="350">
        <v>0</v>
      </c>
      <c r="K22" s="370">
        <v>0</v>
      </c>
      <c r="L22" s="350">
        <v>0</v>
      </c>
      <c r="M22" s="370">
        <v>0</v>
      </c>
      <c r="N22" s="371">
        <v>0</v>
      </c>
      <c r="O22" s="260"/>
    </row>
    <row r="23" spans="1:15" ht="11.25">
      <c r="A23" s="258" t="s">
        <v>430</v>
      </c>
      <c r="B23" s="690"/>
      <c r="C23" s="366">
        <v>281.332599</v>
      </c>
      <c r="D23" s="367">
        <v>281.319667</v>
      </c>
      <c r="E23" s="368">
        <v>0.005626</v>
      </c>
      <c r="F23" s="368">
        <v>0</v>
      </c>
      <c r="G23" s="368">
        <v>281.314041</v>
      </c>
      <c r="H23" s="369">
        <v>0</v>
      </c>
      <c r="I23" s="370">
        <v>0</v>
      </c>
      <c r="J23" s="371">
        <v>0</v>
      </c>
      <c r="K23" s="370">
        <v>0</v>
      </c>
      <c r="L23" s="372">
        <v>0</v>
      </c>
      <c r="M23" s="370">
        <v>0</v>
      </c>
      <c r="N23" s="371">
        <v>0</v>
      </c>
      <c r="O23" s="259"/>
    </row>
    <row r="24" spans="1:15" ht="11.25">
      <c r="A24" s="258" t="s">
        <v>431</v>
      </c>
      <c r="B24" s="690"/>
      <c r="C24" s="366">
        <v>0.110724</v>
      </c>
      <c r="D24" s="367">
        <v>0.110724</v>
      </c>
      <c r="E24" s="368">
        <v>0.110724</v>
      </c>
      <c r="F24" s="368">
        <v>0</v>
      </c>
      <c r="G24" s="368">
        <v>0</v>
      </c>
      <c r="H24" s="369">
        <v>0</v>
      </c>
      <c r="I24" s="370">
        <v>0</v>
      </c>
      <c r="J24" s="371">
        <v>0</v>
      </c>
      <c r="K24" s="370">
        <v>0</v>
      </c>
      <c r="L24" s="372">
        <v>0</v>
      </c>
      <c r="M24" s="370">
        <v>0</v>
      </c>
      <c r="N24" s="371">
        <v>0</v>
      </c>
      <c r="O24" s="259"/>
    </row>
    <row r="25" spans="1:15" ht="11.25">
      <c r="A25" s="258" t="s">
        <v>432</v>
      </c>
      <c r="B25" s="690"/>
      <c r="C25" s="366">
        <v>0.512895</v>
      </c>
      <c r="D25" s="367">
        <v>0.512895</v>
      </c>
      <c r="E25" s="368">
        <v>0.512895</v>
      </c>
      <c r="F25" s="368">
        <v>0</v>
      </c>
      <c r="G25" s="368">
        <v>0</v>
      </c>
      <c r="H25" s="369">
        <v>0</v>
      </c>
      <c r="I25" s="370">
        <v>0</v>
      </c>
      <c r="J25" s="371">
        <v>0</v>
      </c>
      <c r="K25" s="370">
        <v>0</v>
      </c>
      <c r="L25" s="372">
        <v>0</v>
      </c>
      <c r="M25" s="370">
        <v>0</v>
      </c>
      <c r="N25" s="371">
        <v>0</v>
      </c>
      <c r="O25" s="259"/>
    </row>
    <row r="26" spans="1:15" ht="11.25">
      <c r="A26" s="261" t="s">
        <v>433</v>
      </c>
      <c r="B26" s="690"/>
      <c r="C26" s="373">
        <v>60.656018</v>
      </c>
      <c r="D26" s="374">
        <v>60.653261</v>
      </c>
      <c r="E26" s="375">
        <v>0</v>
      </c>
      <c r="F26" s="375">
        <v>0</v>
      </c>
      <c r="G26" s="375">
        <v>60.653261</v>
      </c>
      <c r="H26" s="376">
        <v>0</v>
      </c>
      <c r="I26" s="377">
        <v>0</v>
      </c>
      <c r="J26" s="378">
        <v>0</v>
      </c>
      <c r="K26" s="377">
        <v>0</v>
      </c>
      <c r="L26" s="379">
        <v>0</v>
      </c>
      <c r="M26" s="377">
        <v>0</v>
      </c>
      <c r="N26" s="378">
        <v>0</v>
      </c>
      <c r="O26" s="262"/>
    </row>
    <row r="27" spans="1:15" ht="12" thickBot="1">
      <c r="A27" s="263" t="s">
        <v>286</v>
      </c>
      <c r="B27" s="691"/>
      <c r="C27" s="264">
        <f aca="true" t="shared" si="1" ref="C27:N27">+C20+C21+C22+C23+C24+C25+C26</f>
        <v>342.61944400000004</v>
      </c>
      <c r="D27" s="265">
        <f>+D20+D21+D22+D23+D24+D25+D26</f>
        <v>342.603755</v>
      </c>
      <c r="E27" s="266">
        <f>+E20+E21+E22+E23+E24+E25+E26</f>
        <v>0.634567</v>
      </c>
      <c r="F27" s="266">
        <f>+F20+F21+F22+F23+F24+F25+F26</f>
        <v>0</v>
      </c>
      <c r="G27" s="266">
        <f>+G20+G21+G22+G23+G24+G25+G26</f>
        <v>341.96730199999996</v>
      </c>
      <c r="H27" s="267">
        <f>+H20+H21+H22+H23+H24+H25+H26</f>
        <v>0.001886</v>
      </c>
      <c r="I27" s="268">
        <f t="shared" si="1"/>
        <v>0</v>
      </c>
      <c r="J27" s="266">
        <f t="shared" si="1"/>
        <v>0</v>
      </c>
      <c r="K27" s="268">
        <f t="shared" si="1"/>
        <v>0</v>
      </c>
      <c r="L27" s="267">
        <f t="shared" si="1"/>
        <v>0</v>
      </c>
      <c r="M27" s="268">
        <f t="shared" si="1"/>
        <v>0</v>
      </c>
      <c r="N27" s="266">
        <f t="shared" si="1"/>
        <v>0</v>
      </c>
      <c r="O27" s="358">
        <v>0.000373</v>
      </c>
    </row>
    <row r="28" spans="1:15" ht="11.25">
      <c r="A28" s="256" t="s">
        <v>427</v>
      </c>
      <c r="B28" s="689" t="s">
        <v>350</v>
      </c>
      <c r="C28" s="380">
        <v>0</v>
      </c>
      <c r="D28" s="381">
        <v>0</v>
      </c>
      <c r="E28" s="382">
        <v>0</v>
      </c>
      <c r="F28" s="382">
        <v>0</v>
      </c>
      <c r="G28" s="382">
        <v>0</v>
      </c>
      <c r="H28" s="383">
        <v>0</v>
      </c>
      <c r="I28" s="384">
        <v>0</v>
      </c>
      <c r="J28" s="385">
        <v>0</v>
      </c>
      <c r="K28" s="384">
        <v>0</v>
      </c>
      <c r="L28" s="386">
        <v>0</v>
      </c>
      <c r="M28" s="384">
        <v>0</v>
      </c>
      <c r="N28" s="385">
        <v>0</v>
      </c>
      <c r="O28" s="387"/>
    </row>
    <row r="29" spans="1:15" ht="11.25">
      <c r="A29" s="258" t="s">
        <v>428</v>
      </c>
      <c r="B29" s="690"/>
      <c r="C29" s="388">
        <v>0</v>
      </c>
      <c r="D29" s="389">
        <v>0</v>
      </c>
      <c r="E29" s="390">
        <v>0</v>
      </c>
      <c r="F29" s="390">
        <v>0</v>
      </c>
      <c r="G29" s="390">
        <v>0</v>
      </c>
      <c r="H29" s="391">
        <v>0</v>
      </c>
      <c r="I29" s="392">
        <v>0</v>
      </c>
      <c r="J29" s="393">
        <v>0</v>
      </c>
      <c r="K29" s="392">
        <v>0</v>
      </c>
      <c r="L29" s="394">
        <v>0</v>
      </c>
      <c r="M29" s="392">
        <v>0</v>
      </c>
      <c r="N29" s="393">
        <v>0</v>
      </c>
      <c r="O29" s="395"/>
    </row>
    <row r="30" spans="1:15" ht="11.25">
      <c r="A30" s="258" t="s">
        <v>429</v>
      </c>
      <c r="B30" s="690"/>
      <c r="C30" s="388">
        <v>0</v>
      </c>
      <c r="D30" s="389">
        <v>0</v>
      </c>
      <c r="E30" s="390">
        <v>0</v>
      </c>
      <c r="F30" s="390">
        <v>0</v>
      </c>
      <c r="G30" s="390">
        <v>0</v>
      </c>
      <c r="H30" s="391">
        <v>0</v>
      </c>
      <c r="I30" s="392">
        <v>0</v>
      </c>
      <c r="J30" s="396">
        <v>0</v>
      </c>
      <c r="K30" s="392">
        <v>0</v>
      </c>
      <c r="L30" s="396">
        <v>0</v>
      </c>
      <c r="M30" s="392">
        <v>0</v>
      </c>
      <c r="N30" s="393">
        <v>0</v>
      </c>
      <c r="O30" s="397"/>
    </row>
    <row r="31" spans="1:15" ht="11.25">
      <c r="A31" s="258" t="s">
        <v>430</v>
      </c>
      <c r="B31" s="690"/>
      <c r="C31" s="388">
        <v>0</v>
      </c>
      <c r="D31" s="389">
        <v>0</v>
      </c>
      <c r="E31" s="390">
        <v>0</v>
      </c>
      <c r="F31" s="390">
        <v>0</v>
      </c>
      <c r="G31" s="390">
        <v>0</v>
      </c>
      <c r="H31" s="391">
        <v>0</v>
      </c>
      <c r="I31" s="392">
        <v>0</v>
      </c>
      <c r="J31" s="393">
        <v>0</v>
      </c>
      <c r="K31" s="392">
        <v>0</v>
      </c>
      <c r="L31" s="394">
        <v>0</v>
      </c>
      <c r="M31" s="392">
        <v>0</v>
      </c>
      <c r="N31" s="393">
        <v>0</v>
      </c>
      <c r="O31" s="395"/>
    </row>
    <row r="32" spans="1:15" ht="11.25">
      <c r="A32" s="258" t="s">
        <v>431</v>
      </c>
      <c r="B32" s="690"/>
      <c r="C32" s="388">
        <v>0</v>
      </c>
      <c r="D32" s="389">
        <v>0</v>
      </c>
      <c r="E32" s="390">
        <v>0</v>
      </c>
      <c r="F32" s="390">
        <v>0</v>
      </c>
      <c r="G32" s="390">
        <v>0</v>
      </c>
      <c r="H32" s="391">
        <v>0</v>
      </c>
      <c r="I32" s="392">
        <v>0</v>
      </c>
      <c r="J32" s="393">
        <v>0</v>
      </c>
      <c r="K32" s="392">
        <v>0</v>
      </c>
      <c r="L32" s="394">
        <v>0</v>
      </c>
      <c r="M32" s="392">
        <v>0</v>
      </c>
      <c r="N32" s="393">
        <v>0</v>
      </c>
      <c r="O32" s="395"/>
    </row>
    <row r="33" spans="1:15" ht="11.25">
      <c r="A33" s="258" t="s">
        <v>432</v>
      </c>
      <c r="B33" s="690"/>
      <c r="C33" s="388">
        <v>0</v>
      </c>
      <c r="D33" s="389">
        <v>0</v>
      </c>
      <c r="E33" s="390">
        <v>0</v>
      </c>
      <c r="F33" s="390">
        <v>0</v>
      </c>
      <c r="G33" s="390">
        <v>0</v>
      </c>
      <c r="H33" s="391">
        <v>0</v>
      </c>
      <c r="I33" s="392">
        <v>0</v>
      </c>
      <c r="J33" s="393">
        <v>0</v>
      </c>
      <c r="K33" s="392">
        <v>0</v>
      </c>
      <c r="L33" s="394">
        <v>0</v>
      </c>
      <c r="M33" s="392">
        <v>0</v>
      </c>
      <c r="N33" s="393">
        <v>0</v>
      </c>
      <c r="O33" s="395"/>
    </row>
    <row r="34" spans="1:15" ht="11.25">
      <c r="A34" s="261" t="s">
        <v>433</v>
      </c>
      <c r="B34" s="690"/>
      <c r="C34" s="398">
        <v>0</v>
      </c>
      <c r="D34" s="399">
        <v>0</v>
      </c>
      <c r="E34" s="400">
        <v>0</v>
      </c>
      <c r="F34" s="400">
        <v>0</v>
      </c>
      <c r="G34" s="400">
        <v>0</v>
      </c>
      <c r="H34" s="401">
        <v>0</v>
      </c>
      <c r="I34" s="402">
        <v>0</v>
      </c>
      <c r="J34" s="403">
        <v>0</v>
      </c>
      <c r="K34" s="402">
        <v>0</v>
      </c>
      <c r="L34" s="404">
        <v>0</v>
      </c>
      <c r="M34" s="402">
        <v>0</v>
      </c>
      <c r="N34" s="403">
        <v>0</v>
      </c>
      <c r="O34" s="405"/>
    </row>
    <row r="35" spans="1:15" ht="12" thickBot="1">
      <c r="A35" s="263" t="s">
        <v>286</v>
      </c>
      <c r="B35" s="691"/>
      <c r="C35" s="406">
        <f aca="true" t="shared" si="2" ref="C35:N35">+C28+C29+C30+C31+C32+C33+C34</f>
        <v>0</v>
      </c>
      <c r="D35" s="407">
        <f>+D28+D29+D30+D31+D32+D33+D34</f>
        <v>0</v>
      </c>
      <c r="E35" s="408">
        <f>+E28+E29+E30+E31+E32+E33+E34</f>
        <v>0</v>
      </c>
      <c r="F35" s="408">
        <f>+F28+F29+F30+F31+F32+F33+F34</f>
        <v>0</v>
      </c>
      <c r="G35" s="408">
        <f>+G28+G29+G30+G31+G32+G33+G34</f>
        <v>0</v>
      </c>
      <c r="H35" s="409">
        <f>+H28+H29+H30+H31+H32+H33+H34</f>
        <v>0</v>
      </c>
      <c r="I35" s="410">
        <f t="shared" si="2"/>
        <v>0</v>
      </c>
      <c r="J35" s="408">
        <f t="shared" si="2"/>
        <v>0</v>
      </c>
      <c r="K35" s="410">
        <f t="shared" si="2"/>
        <v>0</v>
      </c>
      <c r="L35" s="409">
        <f t="shared" si="2"/>
        <v>0</v>
      </c>
      <c r="M35" s="410">
        <f t="shared" si="2"/>
        <v>0</v>
      </c>
      <c r="N35" s="408">
        <f t="shared" si="2"/>
        <v>0</v>
      </c>
      <c r="O35" s="406">
        <v>0</v>
      </c>
    </row>
    <row r="36" spans="1:15" ht="11.25">
      <c r="A36" s="256" t="s">
        <v>427</v>
      </c>
      <c r="B36" s="689" t="s">
        <v>352</v>
      </c>
      <c r="C36" s="380">
        <v>0</v>
      </c>
      <c r="D36" s="381">
        <v>0</v>
      </c>
      <c r="E36" s="382">
        <v>0</v>
      </c>
      <c r="F36" s="382">
        <v>0</v>
      </c>
      <c r="G36" s="382">
        <v>0</v>
      </c>
      <c r="H36" s="383">
        <v>0</v>
      </c>
      <c r="I36" s="384">
        <v>0</v>
      </c>
      <c r="J36" s="385">
        <v>0</v>
      </c>
      <c r="K36" s="384">
        <v>0</v>
      </c>
      <c r="L36" s="386">
        <v>0</v>
      </c>
      <c r="M36" s="384">
        <v>0</v>
      </c>
      <c r="N36" s="385">
        <v>0</v>
      </c>
      <c r="O36" s="387"/>
    </row>
    <row r="37" spans="1:15" ht="11.25">
      <c r="A37" s="258" t="s">
        <v>428</v>
      </c>
      <c r="B37" s="690"/>
      <c r="C37" s="388">
        <v>0</v>
      </c>
      <c r="D37" s="389">
        <v>0</v>
      </c>
      <c r="E37" s="390">
        <v>0</v>
      </c>
      <c r="F37" s="390">
        <v>0</v>
      </c>
      <c r="G37" s="390">
        <v>0</v>
      </c>
      <c r="H37" s="391">
        <v>0</v>
      </c>
      <c r="I37" s="392">
        <v>0</v>
      </c>
      <c r="J37" s="393">
        <v>0</v>
      </c>
      <c r="K37" s="392">
        <v>0</v>
      </c>
      <c r="L37" s="394">
        <v>0</v>
      </c>
      <c r="M37" s="392">
        <v>0</v>
      </c>
      <c r="N37" s="393">
        <v>0</v>
      </c>
      <c r="O37" s="395"/>
    </row>
    <row r="38" spans="1:15" ht="11.25">
      <c r="A38" s="258" t="s">
        <v>429</v>
      </c>
      <c r="B38" s="690"/>
      <c r="C38" s="388">
        <v>0</v>
      </c>
      <c r="D38" s="389">
        <v>0</v>
      </c>
      <c r="E38" s="390">
        <v>0</v>
      </c>
      <c r="F38" s="390">
        <v>0</v>
      </c>
      <c r="G38" s="390">
        <v>0</v>
      </c>
      <c r="H38" s="391">
        <v>0</v>
      </c>
      <c r="I38" s="392">
        <v>0</v>
      </c>
      <c r="J38" s="396">
        <v>0</v>
      </c>
      <c r="K38" s="392">
        <v>0</v>
      </c>
      <c r="L38" s="396">
        <v>0</v>
      </c>
      <c r="M38" s="392">
        <v>0</v>
      </c>
      <c r="N38" s="393">
        <v>0</v>
      </c>
      <c r="O38" s="397"/>
    </row>
    <row r="39" spans="1:15" ht="11.25">
      <c r="A39" s="258" t="s">
        <v>430</v>
      </c>
      <c r="B39" s="690"/>
      <c r="C39" s="388">
        <v>0</v>
      </c>
      <c r="D39" s="389">
        <v>0</v>
      </c>
      <c r="E39" s="390">
        <v>0</v>
      </c>
      <c r="F39" s="390">
        <v>0</v>
      </c>
      <c r="G39" s="390">
        <v>0</v>
      </c>
      <c r="H39" s="391">
        <v>0</v>
      </c>
      <c r="I39" s="392">
        <v>0</v>
      </c>
      <c r="J39" s="393">
        <v>0</v>
      </c>
      <c r="K39" s="392">
        <v>0</v>
      </c>
      <c r="L39" s="394">
        <v>0</v>
      </c>
      <c r="M39" s="392">
        <v>0</v>
      </c>
      <c r="N39" s="393">
        <v>0</v>
      </c>
      <c r="O39" s="395"/>
    </row>
    <row r="40" spans="1:15" ht="11.25">
      <c r="A40" s="258" t="s">
        <v>431</v>
      </c>
      <c r="B40" s="690"/>
      <c r="C40" s="388">
        <v>0</v>
      </c>
      <c r="D40" s="389">
        <v>0</v>
      </c>
      <c r="E40" s="390">
        <v>0</v>
      </c>
      <c r="F40" s="390">
        <v>0</v>
      </c>
      <c r="G40" s="390">
        <v>0</v>
      </c>
      <c r="H40" s="391">
        <v>0</v>
      </c>
      <c r="I40" s="392">
        <v>0</v>
      </c>
      <c r="J40" s="393">
        <v>0</v>
      </c>
      <c r="K40" s="392">
        <v>0</v>
      </c>
      <c r="L40" s="394">
        <v>0</v>
      </c>
      <c r="M40" s="392">
        <v>0</v>
      </c>
      <c r="N40" s="393">
        <v>0</v>
      </c>
      <c r="O40" s="395"/>
    </row>
    <row r="41" spans="1:15" ht="11.25">
      <c r="A41" s="258" t="s">
        <v>432</v>
      </c>
      <c r="B41" s="690"/>
      <c r="C41" s="388">
        <v>0</v>
      </c>
      <c r="D41" s="389">
        <v>0</v>
      </c>
      <c r="E41" s="390">
        <v>0</v>
      </c>
      <c r="F41" s="390">
        <v>0</v>
      </c>
      <c r="G41" s="390">
        <v>0</v>
      </c>
      <c r="H41" s="391">
        <v>0</v>
      </c>
      <c r="I41" s="392">
        <v>0</v>
      </c>
      <c r="J41" s="393">
        <v>0</v>
      </c>
      <c r="K41" s="392">
        <v>0</v>
      </c>
      <c r="L41" s="394">
        <v>0</v>
      </c>
      <c r="M41" s="392">
        <v>0</v>
      </c>
      <c r="N41" s="393">
        <v>0</v>
      </c>
      <c r="O41" s="395"/>
    </row>
    <row r="42" spans="1:15" ht="11.25">
      <c r="A42" s="261" t="s">
        <v>433</v>
      </c>
      <c r="B42" s="690"/>
      <c r="C42" s="398">
        <v>0</v>
      </c>
      <c r="D42" s="399">
        <v>0</v>
      </c>
      <c r="E42" s="400">
        <v>0</v>
      </c>
      <c r="F42" s="400">
        <v>0</v>
      </c>
      <c r="G42" s="400">
        <v>0</v>
      </c>
      <c r="H42" s="401">
        <v>0</v>
      </c>
      <c r="I42" s="402">
        <v>0</v>
      </c>
      <c r="J42" s="403">
        <v>0</v>
      </c>
      <c r="K42" s="402">
        <v>0</v>
      </c>
      <c r="L42" s="404">
        <v>0</v>
      </c>
      <c r="M42" s="402">
        <v>0</v>
      </c>
      <c r="N42" s="403">
        <v>0</v>
      </c>
      <c r="O42" s="405"/>
    </row>
    <row r="43" spans="1:15" ht="12" thickBot="1">
      <c r="A43" s="263" t="s">
        <v>286</v>
      </c>
      <c r="B43" s="691"/>
      <c r="C43" s="406">
        <f aca="true" t="shared" si="3" ref="C43:N43">+C36+C37+C38+C39+C40+C41+C42</f>
        <v>0</v>
      </c>
      <c r="D43" s="407">
        <f>+D36+D37+D38+D39+D40+D41+D42</f>
        <v>0</v>
      </c>
      <c r="E43" s="408">
        <f>+E36+E37+E38+E39+E40+E41+E42</f>
        <v>0</v>
      </c>
      <c r="F43" s="408">
        <f>+F36+F37+F38+F39+F40+F41+F42</f>
        <v>0</v>
      </c>
      <c r="G43" s="408">
        <f>+G36+G37+G38+G39+G40+G41+G42</f>
        <v>0</v>
      </c>
      <c r="H43" s="409">
        <f>+H36+H37+H38+H39+H40+H41+H42</f>
        <v>0</v>
      </c>
      <c r="I43" s="410">
        <f t="shared" si="3"/>
        <v>0</v>
      </c>
      <c r="J43" s="408">
        <f t="shared" si="3"/>
        <v>0</v>
      </c>
      <c r="K43" s="410">
        <f t="shared" si="3"/>
        <v>0</v>
      </c>
      <c r="L43" s="409">
        <f t="shared" si="3"/>
        <v>0</v>
      </c>
      <c r="M43" s="410">
        <f t="shared" si="3"/>
        <v>0</v>
      </c>
      <c r="N43" s="408">
        <f t="shared" si="3"/>
        <v>0</v>
      </c>
      <c r="O43" s="406">
        <v>0</v>
      </c>
    </row>
    <row r="44" spans="1:15" ht="11.25">
      <c r="A44" s="256" t="s">
        <v>427</v>
      </c>
      <c r="B44" s="689" t="s">
        <v>353</v>
      </c>
      <c r="C44" s="359">
        <v>1119.503336</v>
      </c>
      <c r="D44" s="360">
        <v>0</v>
      </c>
      <c r="E44" s="361">
        <v>0</v>
      </c>
      <c r="F44" s="361">
        <v>0</v>
      </c>
      <c r="G44" s="361">
        <v>0</v>
      </c>
      <c r="H44" s="362">
        <v>1119.503336</v>
      </c>
      <c r="I44" s="363">
        <v>0</v>
      </c>
      <c r="J44" s="364">
        <v>0</v>
      </c>
      <c r="K44" s="363">
        <v>0</v>
      </c>
      <c r="L44" s="365">
        <v>0</v>
      </c>
      <c r="M44" s="363">
        <v>0</v>
      </c>
      <c r="N44" s="364">
        <v>0</v>
      </c>
      <c r="O44" s="257"/>
    </row>
    <row r="45" spans="1:15" ht="11.25">
      <c r="A45" s="258" t="s">
        <v>428</v>
      </c>
      <c r="B45" s="690"/>
      <c r="C45" s="366">
        <v>0</v>
      </c>
      <c r="D45" s="367">
        <v>0</v>
      </c>
      <c r="E45" s="368">
        <v>0</v>
      </c>
      <c r="F45" s="368">
        <v>0</v>
      </c>
      <c r="G45" s="368">
        <v>0</v>
      </c>
      <c r="H45" s="369">
        <v>0</v>
      </c>
      <c r="I45" s="370">
        <v>0</v>
      </c>
      <c r="J45" s="371">
        <v>0</v>
      </c>
      <c r="K45" s="370">
        <v>0</v>
      </c>
      <c r="L45" s="372">
        <v>0</v>
      </c>
      <c r="M45" s="370">
        <v>0</v>
      </c>
      <c r="N45" s="371">
        <v>0</v>
      </c>
      <c r="O45" s="259"/>
    </row>
    <row r="46" spans="1:15" ht="11.25">
      <c r="A46" s="258" t="s">
        <v>429</v>
      </c>
      <c r="B46" s="690"/>
      <c r="C46" s="366">
        <v>0</v>
      </c>
      <c r="D46" s="367">
        <v>0</v>
      </c>
      <c r="E46" s="368">
        <v>0</v>
      </c>
      <c r="F46" s="368">
        <v>0</v>
      </c>
      <c r="G46" s="368">
        <v>0</v>
      </c>
      <c r="H46" s="369">
        <v>0</v>
      </c>
      <c r="I46" s="370">
        <v>0</v>
      </c>
      <c r="J46" s="350">
        <v>0</v>
      </c>
      <c r="K46" s="370">
        <v>0</v>
      </c>
      <c r="L46" s="350">
        <v>0</v>
      </c>
      <c r="M46" s="370">
        <v>0</v>
      </c>
      <c r="N46" s="371">
        <v>0</v>
      </c>
      <c r="O46" s="260"/>
    </row>
    <row r="47" spans="1:15" ht="11.25">
      <c r="A47" s="258" t="s">
        <v>430</v>
      </c>
      <c r="B47" s="690"/>
      <c r="C47" s="366">
        <v>0</v>
      </c>
      <c r="D47" s="367">
        <v>0</v>
      </c>
      <c r="E47" s="368">
        <v>0</v>
      </c>
      <c r="F47" s="368">
        <v>0</v>
      </c>
      <c r="G47" s="368">
        <v>0</v>
      </c>
      <c r="H47" s="369">
        <v>0</v>
      </c>
      <c r="I47" s="370">
        <v>0</v>
      </c>
      <c r="J47" s="371">
        <v>0</v>
      </c>
      <c r="K47" s="370">
        <v>0</v>
      </c>
      <c r="L47" s="372">
        <v>0</v>
      </c>
      <c r="M47" s="370">
        <v>0</v>
      </c>
      <c r="N47" s="371">
        <v>0</v>
      </c>
      <c r="O47" s="259"/>
    </row>
    <row r="48" spans="1:15" ht="11.25">
      <c r="A48" s="258" t="s">
        <v>431</v>
      </c>
      <c r="B48" s="690"/>
      <c r="C48" s="366">
        <v>0</v>
      </c>
      <c r="D48" s="367">
        <v>0</v>
      </c>
      <c r="E48" s="368">
        <v>0</v>
      </c>
      <c r="F48" s="368">
        <v>0</v>
      </c>
      <c r="G48" s="368">
        <v>0</v>
      </c>
      <c r="H48" s="369">
        <v>0</v>
      </c>
      <c r="I48" s="370">
        <v>0</v>
      </c>
      <c r="J48" s="371">
        <v>0</v>
      </c>
      <c r="K48" s="370">
        <v>0</v>
      </c>
      <c r="L48" s="372">
        <v>0</v>
      </c>
      <c r="M48" s="370">
        <v>0</v>
      </c>
      <c r="N48" s="371">
        <v>0</v>
      </c>
      <c r="O48" s="259"/>
    </row>
    <row r="49" spans="1:15" ht="11.25">
      <c r="A49" s="258" t="s">
        <v>432</v>
      </c>
      <c r="B49" s="690"/>
      <c r="C49" s="366">
        <v>0</v>
      </c>
      <c r="D49" s="367">
        <v>0</v>
      </c>
      <c r="E49" s="368">
        <v>0</v>
      </c>
      <c r="F49" s="368">
        <v>0</v>
      </c>
      <c r="G49" s="368">
        <v>0</v>
      </c>
      <c r="H49" s="369">
        <v>0</v>
      </c>
      <c r="I49" s="370">
        <v>0</v>
      </c>
      <c r="J49" s="371">
        <v>0</v>
      </c>
      <c r="K49" s="370">
        <v>0</v>
      </c>
      <c r="L49" s="372">
        <v>0</v>
      </c>
      <c r="M49" s="370">
        <v>0</v>
      </c>
      <c r="N49" s="371">
        <v>0</v>
      </c>
      <c r="O49" s="259"/>
    </row>
    <row r="50" spans="1:15" ht="11.25">
      <c r="A50" s="261" t="s">
        <v>433</v>
      </c>
      <c r="B50" s="690"/>
      <c r="C50" s="373">
        <v>0</v>
      </c>
      <c r="D50" s="374">
        <v>0</v>
      </c>
      <c r="E50" s="375">
        <v>0</v>
      </c>
      <c r="F50" s="375">
        <v>0</v>
      </c>
      <c r="G50" s="375">
        <v>0</v>
      </c>
      <c r="H50" s="376">
        <v>0</v>
      </c>
      <c r="I50" s="377">
        <v>0</v>
      </c>
      <c r="J50" s="378">
        <v>0</v>
      </c>
      <c r="K50" s="377">
        <v>0</v>
      </c>
      <c r="L50" s="379">
        <v>0</v>
      </c>
      <c r="M50" s="377">
        <v>0</v>
      </c>
      <c r="N50" s="378">
        <v>0</v>
      </c>
      <c r="O50" s="262"/>
    </row>
    <row r="51" spans="1:15" ht="12" thickBot="1">
      <c r="A51" s="263" t="s">
        <v>286</v>
      </c>
      <c r="B51" s="691"/>
      <c r="C51" s="264">
        <f aca="true" t="shared" si="4" ref="C51:N51">+C44+C45+C46+C47+C48+C49+C50</f>
        <v>1119.503336</v>
      </c>
      <c r="D51" s="265">
        <f>+D44+D45+D46+D47+D48+D49+D50</f>
        <v>0</v>
      </c>
      <c r="E51" s="266">
        <f>+E44+E45+E46+E47+E48+E49+E50</f>
        <v>0</v>
      </c>
      <c r="F51" s="266">
        <f>+F44+F45+F46+F47+F48+F49+F50</f>
        <v>0</v>
      </c>
      <c r="G51" s="266">
        <f>+G44+G45+G46+G47+G48+G49+G50</f>
        <v>0</v>
      </c>
      <c r="H51" s="267">
        <f>+H44+H45+H46+H47+H48+H49+H50</f>
        <v>1119.503336</v>
      </c>
      <c r="I51" s="268">
        <f t="shared" si="4"/>
        <v>0</v>
      </c>
      <c r="J51" s="266">
        <f t="shared" si="4"/>
        <v>0</v>
      </c>
      <c r="K51" s="268">
        <f t="shared" si="4"/>
        <v>0</v>
      </c>
      <c r="L51" s="267">
        <f t="shared" si="4"/>
        <v>0</v>
      </c>
      <c r="M51" s="268">
        <f t="shared" si="4"/>
        <v>0</v>
      </c>
      <c r="N51" s="266">
        <f t="shared" si="4"/>
        <v>0</v>
      </c>
      <c r="O51" s="358">
        <v>0</v>
      </c>
    </row>
    <row r="52" spans="1:15" ht="11.25">
      <c r="A52" s="256" t="s">
        <v>427</v>
      </c>
      <c r="B52" s="689" t="s">
        <v>354</v>
      </c>
      <c r="C52" s="380">
        <v>0</v>
      </c>
      <c r="D52" s="381">
        <v>0</v>
      </c>
      <c r="E52" s="382">
        <v>0</v>
      </c>
      <c r="F52" s="382">
        <v>0</v>
      </c>
      <c r="G52" s="382">
        <v>0</v>
      </c>
      <c r="H52" s="383">
        <v>0</v>
      </c>
      <c r="I52" s="384">
        <v>0</v>
      </c>
      <c r="J52" s="385">
        <v>0</v>
      </c>
      <c r="K52" s="384">
        <v>0</v>
      </c>
      <c r="L52" s="386">
        <v>0</v>
      </c>
      <c r="M52" s="384">
        <v>0</v>
      </c>
      <c r="N52" s="385">
        <v>0</v>
      </c>
      <c r="O52" s="387"/>
    </row>
    <row r="53" spans="1:15" ht="11.25">
      <c r="A53" s="258" t="s">
        <v>428</v>
      </c>
      <c r="B53" s="690"/>
      <c r="C53" s="388">
        <v>0</v>
      </c>
      <c r="D53" s="389">
        <v>0</v>
      </c>
      <c r="E53" s="390">
        <v>0</v>
      </c>
      <c r="F53" s="390">
        <v>0</v>
      </c>
      <c r="G53" s="390">
        <v>0</v>
      </c>
      <c r="H53" s="391">
        <v>0</v>
      </c>
      <c r="I53" s="392">
        <v>0</v>
      </c>
      <c r="J53" s="393">
        <v>0</v>
      </c>
      <c r="K53" s="392">
        <v>0</v>
      </c>
      <c r="L53" s="394">
        <v>0</v>
      </c>
      <c r="M53" s="392">
        <v>0</v>
      </c>
      <c r="N53" s="393">
        <v>0</v>
      </c>
      <c r="O53" s="395"/>
    </row>
    <row r="54" spans="1:15" ht="11.25">
      <c r="A54" s="258" t="s">
        <v>429</v>
      </c>
      <c r="B54" s="690"/>
      <c r="C54" s="388">
        <v>0</v>
      </c>
      <c r="D54" s="389">
        <v>0</v>
      </c>
      <c r="E54" s="390">
        <v>0</v>
      </c>
      <c r="F54" s="390">
        <v>0</v>
      </c>
      <c r="G54" s="390">
        <v>0</v>
      </c>
      <c r="H54" s="391">
        <v>0</v>
      </c>
      <c r="I54" s="392">
        <v>0</v>
      </c>
      <c r="J54" s="396">
        <v>0</v>
      </c>
      <c r="K54" s="392">
        <v>0</v>
      </c>
      <c r="L54" s="396">
        <v>0</v>
      </c>
      <c r="M54" s="392">
        <v>0</v>
      </c>
      <c r="N54" s="393">
        <v>0</v>
      </c>
      <c r="O54" s="397"/>
    </row>
    <row r="55" spans="1:15" ht="11.25">
      <c r="A55" s="258" t="s">
        <v>430</v>
      </c>
      <c r="B55" s="690"/>
      <c r="C55" s="388">
        <v>0</v>
      </c>
      <c r="D55" s="389">
        <v>0</v>
      </c>
      <c r="E55" s="390">
        <v>0</v>
      </c>
      <c r="F55" s="390">
        <v>0</v>
      </c>
      <c r="G55" s="390">
        <v>0</v>
      </c>
      <c r="H55" s="391">
        <v>0</v>
      </c>
      <c r="I55" s="392">
        <v>0</v>
      </c>
      <c r="J55" s="393">
        <v>0</v>
      </c>
      <c r="K55" s="392">
        <v>0</v>
      </c>
      <c r="L55" s="394">
        <v>0</v>
      </c>
      <c r="M55" s="392">
        <v>0</v>
      </c>
      <c r="N55" s="393">
        <v>0</v>
      </c>
      <c r="O55" s="395"/>
    </row>
    <row r="56" spans="1:15" ht="11.25">
      <c r="A56" s="258" t="s">
        <v>431</v>
      </c>
      <c r="B56" s="690"/>
      <c r="C56" s="388">
        <v>0</v>
      </c>
      <c r="D56" s="389">
        <v>0</v>
      </c>
      <c r="E56" s="390">
        <v>0</v>
      </c>
      <c r="F56" s="390">
        <v>0</v>
      </c>
      <c r="G56" s="390">
        <v>0</v>
      </c>
      <c r="H56" s="391">
        <v>0</v>
      </c>
      <c r="I56" s="392">
        <v>0</v>
      </c>
      <c r="J56" s="393">
        <v>0</v>
      </c>
      <c r="K56" s="392">
        <v>0</v>
      </c>
      <c r="L56" s="394">
        <v>0</v>
      </c>
      <c r="M56" s="392">
        <v>0</v>
      </c>
      <c r="N56" s="393">
        <v>0</v>
      </c>
      <c r="O56" s="395"/>
    </row>
    <row r="57" spans="1:15" ht="11.25">
      <c r="A57" s="258" t="s">
        <v>432</v>
      </c>
      <c r="B57" s="690"/>
      <c r="C57" s="388">
        <v>0</v>
      </c>
      <c r="D57" s="389">
        <v>0</v>
      </c>
      <c r="E57" s="390">
        <v>0</v>
      </c>
      <c r="F57" s="390">
        <v>0</v>
      </c>
      <c r="G57" s="390">
        <v>0</v>
      </c>
      <c r="H57" s="391">
        <v>0</v>
      </c>
      <c r="I57" s="392">
        <v>0</v>
      </c>
      <c r="J57" s="393">
        <v>0</v>
      </c>
      <c r="K57" s="392">
        <v>0</v>
      </c>
      <c r="L57" s="394">
        <v>0</v>
      </c>
      <c r="M57" s="392">
        <v>0</v>
      </c>
      <c r="N57" s="393">
        <v>0</v>
      </c>
      <c r="O57" s="395"/>
    </row>
    <row r="58" spans="1:15" ht="11.25">
      <c r="A58" s="261" t="s">
        <v>433</v>
      </c>
      <c r="B58" s="690"/>
      <c r="C58" s="398">
        <v>0</v>
      </c>
      <c r="D58" s="399">
        <v>0</v>
      </c>
      <c r="E58" s="400">
        <v>0</v>
      </c>
      <c r="F58" s="400">
        <v>0</v>
      </c>
      <c r="G58" s="400">
        <v>0</v>
      </c>
      <c r="H58" s="401">
        <v>0</v>
      </c>
      <c r="I58" s="402">
        <v>0</v>
      </c>
      <c r="J58" s="403">
        <v>0</v>
      </c>
      <c r="K58" s="402">
        <v>0</v>
      </c>
      <c r="L58" s="404">
        <v>0</v>
      </c>
      <c r="M58" s="402">
        <v>0</v>
      </c>
      <c r="N58" s="403">
        <v>0</v>
      </c>
      <c r="O58" s="405"/>
    </row>
    <row r="59" spans="1:15" ht="12" thickBot="1">
      <c r="A59" s="263" t="s">
        <v>286</v>
      </c>
      <c r="B59" s="691"/>
      <c r="C59" s="406">
        <f aca="true" t="shared" si="5" ref="C59:N59">+C52+C53+C54+C55+C56+C57+C58</f>
        <v>0</v>
      </c>
      <c r="D59" s="407">
        <f>+D52+D53+D54+D55+D56+D57+D58</f>
        <v>0</v>
      </c>
      <c r="E59" s="408">
        <f>+E52+E53+E54+E55+E56+E57+E58</f>
        <v>0</v>
      </c>
      <c r="F59" s="408">
        <f>+F52+F53+F54+F55+F56+F57+F58</f>
        <v>0</v>
      </c>
      <c r="G59" s="408">
        <f>+G52+G53+G54+G55+G56+G57+G58</f>
        <v>0</v>
      </c>
      <c r="H59" s="409">
        <f>+H52+H53+H54+H55+H56+H57+H58</f>
        <v>0</v>
      </c>
      <c r="I59" s="410">
        <f t="shared" si="5"/>
        <v>0</v>
      </c>
      <c r="J59" s="408">
        <f t="shared" si="5"/>
        <v>0</v>
      </c>
      <c r="K59" s="410">
        <f t="shared" si="5"/>
        <v>0</v>
      </c>
      <c r="L59" s="409">
        <f t="shared" si="5"/>
        <v>0</v>
      </c>
      <c r="M59" s="410">
        <f t="shared" si="5"/>
        <v>0</v>
      </c>
      <c r="N59" s="408">
        <f t="shared" si="5"/>
        <v>0</v>
      </c>
      <c r="O59" s="406">
        <v>0</v>
      </c>
    </row>
    <row r="60" spans="1:15" ht="11.25">
      <c r="A60" s="256" t="s">
        <v>427</v>
      </c>
      <c r="B60" s="689" t="s">
        <v>355</v>
      </c>
      <c r="C60" s="380">
        <v>0</v>
      </c>
      <c r="D60" s="381">
        <v>0</v>
      </c>
      <c r="E60" s="382">
        <v>0</v>
      </c>
      <c r="F60" s="382">
        <v>0</v>
      </c>
      <c r="G60" s="382">
        <v>0</v>
      </c>
      <c r="H60" s="383">
        <v>0</v>
      </c>
      <c r="I60" s="384">
        <v>0</v>
      </c>
      <c r="J60" s="385">
        <v>0</v>
      </c>
      <c r="K60" s="384">
        <v>0</v>
      </c>
      <c r="L60" s="386">
        <v>0</v>
      </c>
      <c r="M60" s="384">
        <v>0</v>
      </c>
      <c r="N60" s="385">
        <v>0</v>
      </c>
      <c r="O60" s="387"/>
    </row>
    <row r="61" spans="1:15" ht="11.25">
      <c r="A61" s="258" t="s">
        <v>428</v>
      </c>
      <c r="B61" s="690"/>
      <c r="C61" s="388">
        <v>0</v>
      </c>
      <c r="D61" s="389">
        <v>0</v>
      </c>
      <c r="E61" s="390">
        <v>0</v>
      </c>
      <c r="F61" s="390">
        <v>0</v>
      </c>
      <c r="G61" s="390">
        <v>0</v>
      </c>
      <c r="H61" s="391">
        <v>0</v>
      </c>
      <c r="I61" s="392">
        <v>0</v>
      </c>
      <c r="J61" s="393">
        <v>0</v>
      </c>
      <c r="K61" s="392">
        <v>0</v>
      </c>
      <c r="L61" s="394">
        <v>0</v>
      </c>
      <c r="M61" s="392">
        <v>0</v>
      </c>
      <c r="N61" s="393">
        <v>0</v>
      </c>
      <c r="O61" s="395"/>
    </row>
    <row r="62" spans="1:15" ht="11.25">
      <c r="A62" s="258" t="s">
        <v>429</v>
      </c>
      <c r="B62" s="690"/>
      <c r="C62" s="388">
        <v>0</v>
      </c>
      <c r="D62" s="389">
        <v>0</v>
      </c>
      <c r="E62" s="390">
        <v>0</v>
      </c>
      <c r="F62" s="390">
        <v>0</v>
      </c>
      <c r="G62" s="390">
        <v>0</v>
      </c>
      <c r="H62" s="391">
        <v>0</v>
      </c>
      <c r="I62" s="392">
        <v>0</v>
      </c>
      <c r="J62" s="396">
        <v>0</v>
      </c>
      <c r="K62" s="392">
        <v>0</v>
      </c>
      <c r="L62" s="396">
        <v>0</v>
      </c>
      <c r="M62" s="392">
        <v>0</v>
      </c>
      <c r="N62" s="393">
        <v>0</v>
      </c>
      <c r="O62" s="397"/>
    </row>
    <row r="63" spans="1:15" ht="11.25">
      <c r="A63" s="258" t="s">
        <v>430</v>
      </c>
      <c r="B63" s="690"/>
      <c r="C63" s="388">
        <v>0</v>
      </c>
      <c r="D63" s="389">
        <v>0</v>
      </c>
      <c r="E63" s="390">
        <v>0</v>
      </c>
      <c r="F63" s="390">
        <v>0</v>
      </c>
      <c r="G63" s="390">
        <v>0</v>
      </c>
      <c r="H63" s="391">
        <v>0</v>
      </c>
      <c r="I63" s="392">
        <v>0</v>
      </c>
      <c r="J63" s="393">
        <v>0</v>
      </c>
      <c r="K63" s="392">
        <v>0</v>
      </c>
      <c r="L63" s="394">
        <v>0</v>
      </c>
      <c r="M63" s="392">
        <v>0</v>
      </c>
      <c r="N63" s="393">
        <v>0</v>
      </c>
      <c r="O63" s="395"/>
    </row>
    <row r="64" spans="1:15" ht="11.25">
      <c r="A64" s="258" t="s">
        <v>431</v>
      </c>
      <c r="B64" s="690"/>
      <c r="C64" s="388">
        <v>0</v>
      </c>
      <c r="D64" s="389">
        <v>0</v>
      </c>
      <c r="E64" s="390">
        <v>0</v>
      </c>
      <c r="F64" s="390">
        <v>0</v>
      </c>
      <c r="G64" s="390">
        <v>0</v>
      </c>
      <c r="H64" s="391">
        <v>0</v>
      </c>
      <c r="I64" s="392">
        <v>0</v>
      </c>
      <c r="J64" s="393">
        <v>0</v>
      </c>
      <c r="K64" s="392">
        <v>0</v>
      </c>
      <c r="L64" s="394">
        <v>0</v>
      </c>
      <c r="M64" s="392">
        <v>0</v>
      </c>
      <c r="N64" s="393">
        <v>0</v>
      </c>
      <c r="O64" s="395"/>
    </row>
    <row r="65" spans="1:15" ht="11.25">
      <c r="A65" s="258" t="s">
        <v>432</v>
      </c>
      <c r="B65" s="690"/>
      <c r="C65" s="388">
        <v>0</v>
      </c>
      <c r="D65" s="389">
        <v>0</v>
      </c>
      <c r="E65" s="390">
        <v>0</v>
      </c>
      <c r="F65" s="390">
        <v>0</v>
      </c>
      <c r="G65" s="390">
        <v>0</v>
      </c>
      <c r="H65" s="391">
        <v>0</v>
      </c>
      <c r="I65" s="392">
        <v>0</v>
      </c>
      <c r="J65" s="393">
        <v>0</v>
      </c>
      <c r="K65" s="392">
        <v>0</v>
      </c>
      <c r="L65" s="394">
        <v>0</v>
      </c>
      <c r="M65" s="392">
        <v>0</v>
      </c>
      <c r="N65" s="393">
        <v>0</v>
      </c>
      <c r="O65" s="395"/>
    </row>
    <row r="66" spans="1:15" ht="11.25">
      <c r="A66" s="261" t="s">
        <v>433</v>
      </c>
      <c r="B66" s="690"/>
      <c r="C66" s="398">
        <v>0</v>
      </c>
      <c r="D66" s="399">
        <v>0</v>
      </c>
      <c r="E66" s="400">
        <v>0</v>
      </c>
      <c r="F66" s="400">
        <v>0</v>
      </c>
      <c r="G66" s="400">
        <v>0</v>
      </c>
      <c r="H66" s="401">
        <v>0</v>
      </c>
      <c r="I66" s="402">
        <v>0</v>
      </c>
      <c r="J66" s="403">
        <v>0</v>
      </c>
      <c r="K66" s="402">
        <v>0</v>
      </c>
      <c r="L66" s="404">
        <v>0</v>
      </c>
      <c r="M66" s="402">
        <v>0</v>
      </c>
      <c r="N66" s="403">
        <v>0</v>
      </c>
      <c r="O66" s="405"/>
    </row>
    <row r="67" spans="1:15" ht="12" thickBot="1">
      <c r="A67" s="263" t="s">
        <v>286</v>
      </c>
      <c r="B67" s="691"/>
      <c r="C67" s="406">
        <f aca="true" t="shared" si="6" ref="C67:N67">+C60+C61+C62+C63+C64+C65+C66</f>
        <v>0</v>
      </c>
      <c r="D67" s="407">
        <f>+D60+D61+D62+D63+D64+D65+D66</f>
        <v>0</v>
      </c>
      <c r="E67" s="408">
        <f>+E60+E61+E62+E63+E64+E65+E66</f>
        <v>0</v>
      </c>
      <c r="F67" s="408">
        <f>+F60+F61+F62+F63+F64+F65+F66</f>
        <v>0</v>
      </c>
      <c r="G67" s="408">
        <f>+G60+G61+G62+G63+G64+G65+G66</f>
        <v>0</v>
      </c>
      <c r="H67" s="409">
        <f>+H60+H61+H62+H63+H64+H65+H66</f>
        <v>0</v>
      </c>
      <c r="I67" s="410">
        <f t="shared" si="6"/>
        <v>0</v>
      </c>
      <c r="J67" s="408">
        <f t="shared" si="6"/>
        <v>0</v>
      </c>
      <c r="K67" s="410">
        <f t="shared" si="6"/>
        <v>0</v>
      </c>
      <c r="L67" s="409">
        <f t="shared" si="6"/>
        <v>0</v>
      </c>
      <c r="M67" s="410">
        <f t="shared" si="6"/>
        <v>0</v>
      </c>
      <c r="N67" s="408">
        <f t="shared" si="6"/>
        <v>0</v>
      </c>
      <c r="O67" s="406">
        <v>0</v>
      </c>
    </row>
    <row r="68" spans="1:15" ht="11.25">
      <c r="A68" s="256" t="s">
        <v>427</v>
      </c>
      <c r="B68" s="689" t="s">
        <v>356</v>
      </c>
      <c r="C68" s="359">
        <v>0</v>
      </c>
      <c r="D68" s="360">
        <v>0</v>
      </c>
      <c r="E68" s="361">
        <v>0</v>
      </c>
      <c r="F68" s="361">
        <v>0</v>
      </c>
      <c r="G68" s="361">
        <v>0</v>
      </c>
      <c r="H68" s="362">
        <v>0</v>
      </c>
      <c r="I68" s="363">
        <v>0</v>
      </c>
      <c r="J68" s="364">
        <v>0</v>
      </c>
      <c r="K68" s="363">
        <v>0</v>
      </c>
      <c r="L68" s="365">
        <v>0</v>
      </c>
      <c r="M68" s="363">
        <v>0</v>
      </c>
      <c r="N68" s="364">
        <v>0</v>
      </c>
      <c r="O68" s="257"/>
    </row>
    <row r="69" spans="1:15" ht="11.25">
      <c r="A69" s="258" t="s">
        <v>428</v>
      </c>
      <c r="B69" s="690"/>
      <c r="C69" s="366">
        <v>4.245457</v>
      </c>
      <c r="D69" s="367">
        <v>4.245244</v>
      </c>
      <c r="E69" s="368">
        <v>0</v>
      </c>
      <c r="F69" s="368">
        <v>0</v>
      </c>
      <c r="G69" s="368">
        <v>4.245244</v>
      </c>
      <c r="H69" s="369">
        <v>0</v>
      </c>
      <c r="I69" s="370">
        <v>0</v>
      </c>
      <c r="J69" s="371">
        <v>0</v>
      </c>
      <c r="K69" s="370">
        <v>0</v>
      </c>
      <c r="L69" s="372">
        <v>0</v>
      </c>
      <c r="M69" s="370">
        <v>0</v>
      </c>
      <c r="N69" s="371">
        <v>0</v>
      </c>
      <c r="O69" s="259"/>
    </row>
    <row r="70" spans="1:15" ht="11.25">
      <c r="A70" s="258" t="s">
        <v>429</v>
      </c>
      <c r="B70" s="690"/>
      <c r="C70" s="366">
        <v>0</v>
      </c>
      <c r="D70" s="367">
        <v>0</v>
      </c>
      <c r="E70" s="368">
        <v>0</v>
      </c>
      <c r="F70" s="368">
        <v>0</v>
      </c>
      <c r="G70" s="368">
        <v>0</v>
      </c>
      <c r="H70" s="369">
        <v>0</v>
      </c>
      <c r="I70" s="370">
        <v>0</v>
      </c>
      <c r="J70" s="350">
        <v>0</v>
      </c>
      <c r="K70" s="370">
        <v>0</v>
      </c>
      <c r="L70" s="350">
        <v>0</v>
      </c>
      <c r="M70" s="370">
        <v>0</v>
      </c>
      <c r="N70" s="371">
        <v>0</v>
      </c>
      <c r="O70" s="260"/>
    </row>
    <row r="71" spans="1:15" ht="11.25">
      <c r="A71" s="258" t="s">
        <v>430</v>
      </c>
      <c r="B71" s="690"/>
      <c r="C71" s="366">
        <v>30.708318</v>
      </c>
      <c r="D71" s="367">
        <v>30.706167</v>
      </c>
      <c r="E71" s="368">
        <v>0</v>
      </c>
      <c r="F71" s="368">
        <v>0</v>
      </c>
      <c r="G71" s="368">
        <v>30.706167</v>
      </c>
      <c r="H71" s="369">
        <v>0</v>
      </c>
      <c r="I71" s="370">
        <v>0</v>
      </c>
      <c r="J71" s="371">
        <v>0</v>
      </c>
      <c r="K71" s="370">
        <v>0</v>
      </c>
      <c r="L71" s="372">
        <v>0</v>
      </c>
      <c r="M71" s="370">
        <v>0</v>
      </c>
      <c r="N71" s="371">
        <v>0</v>
      </c>
      <c r="O71" s="259"/>
    </row>
    <row r="72" spans="1:15" ht="11.25">
      <c r="A72" s="258" t="s">
        <v>431</v>
      </c>
      <c r="B72" s="690"/>
      <c r="C72" s="366">
        <v>10.126</v>
      </c>
      <c r="D72" s="367">
        <v>10.126</v>
      </c>
      <c r="E72" s="368">
        <v>10.126</v>
      </c>
      <c r="F72" s="368">
        <v>0</v>
      </c>
      <c r="G72" s="368">
        <v>0</v>
      </c>
      <c r="H72" s="369">
        <v>0</v>
      </c>
      <c r="I72" s="370">
        <v>0</v>
      </c>
      <c r="J72" s="371">
        <v>0</v>
      </c>
      <c r="K72" s="370">
        <v>0</v>
      </c>
      <c r="L72" s="372">
        <v>0</v>
      </c>
      <c r="M72" s="370">
        <v>0</v>
      </c>
      <c r="N72" s="371">
        <v>0</v>
      </c>
      <c r="O72" s="259"/>
    </row>
    <row r="73" spans="1:15" ht="11.25">
      <c r="A73" s="258" t="s">
        <v>432</v>
      </c>
      <c r="B73" s="690"/>
      <c r="C73" s="366">
        <v>45.332725</v>
      </c>
      <c r="D73" s="367">
        <v>45.332582</v>
      </c>
      <c r="E73" s="368">
        <v>35.1995</v>
      </c>
      <c r="F73" s="368">
        <v>0</v>
      </c>
      <c r="G73" s="368">
        <v>10.133082</v>
      </c>
      <c r="H73" s="369">
        <v>0</v>
      </c>
      <c r="I73" s="370">
        <v>0</v>
      </c>
      <c r="J73" s="371">
        <v>0</v>
      </c>
      <c r="K73" s="370">
        <v>0</v>
      </c>
      <c r="L73" s="372">
        <v>0</v>
      </c>
      <c r="M73" s="370">
        <v>0</v>
      </c>
      <c r="N73" s="371">
        <v>0</v>
      </c>
      <c r="O73" s="259"/>
    </row>
    <row r="74" spans="1:15" ht="11.25">
      <c r="A74" s="261" t="s">
        <v>433</v>
      </c>
      <c r="B74" s="690"/>
      <c r="C74" s="373">
        <v>0</v>
      </c>
      <c r="D74" s="374">
        <v>0</v>
      </c>
      <c r="E74" s="375">
        <v>0</v>
      </c>
      <c r="F74" s="375">
        <v>0</v>
      </c>
      <c r="G74" s="375">
        <v>0</v>
      </c>
      <c r="H74" s="376">
        <v>0</v>
      </c>
      <c r="I74" s="377">
        <v>0</v>
      </c>
      <c r="J74" s="378">
        <v>0</v>
      </c>
      <c r="K74" s="377">
        <v>0</v>
      </c>
      <c r="L74" s="379">
        <v>0</v>
      </c>
      <c r="M74" s="377">
        <v>0</v>
      </c>
      <c r="N74" s="378">
        <v>0</v>
      </c>
      <c r="O74" s="262"/>
    </row>
    <row r="75" spans="1:15" ht="12" thickBot="1">
      <c r="A75" s="263" t="s">
        <v>286</v>
      </c>
      <c r="B75" s="691"/>
      <c r="C75" s="264">
        <f aca="true" t="shared" si="7" ref="C75:N75">+C68+C69+C70+C71+C72+C73+C74</f>
        <v>90.4125</v>
      </c>
      <c r="D75" s="265">
        <f>+D68+D69+D70+D71+D72+D73+D74</f>
        <v>90.409993</v>
      </c>
      <c r="E75" s="266">
        <f>+E68+E69+E70+E71+E72+E73+E74</f>
        <v>45.3255</v>
      </c>
      <c r="F75" s="266">
        <f>+F68+F69+F70+F71+F72+F73+F74</f>
        <v>0</v>
      </c>
      <c r="G75" s="266">
        <f>+G68+G69+G70+G71+G72+G73+G74</f>
        <v>45.084493</v>
      </c>
      <c r="H75" s="267">
        <f>+H68+H69+H70+H71+H72+H73+H74</f>
        <v>0</v>
      </c>
      <c r="I75" s="268">
        <f t="shared" si="7"/>
        <v>0</v>
      </c>
      <c r="J75" s="266">
        <f t="shared" si="7"/>
        <v>0</v>
      </c>
      <c r="K75" s="268">
        <f t="shared" si="7"/>
        <v>0</v>
      </c>
      <c r="L75" s="267">
        <f t="shared" si="7"/>
        <v>0</v>
      </c>
      <c r="M75" s="268">
        <f t="shared" si="7"/>
        <v>0</v>
      </c>
      <c r="N75" s="266">
        <f t="shared" si="7"/>
        <v>0</v>
      </c>
      <c r="O75" s="358">
        <v>0</v>
      </c>
    </row>
    <row r="76" spans="1:15" ht="11.25">
      <c r="A76" s="256" t="s">
        <v>427</v>
      </c>
      <c r="B76" s="689" t="s">
        <v>357</v>
      </c>
      <c r="C76" s="359">
        <v>161.874183</v>
      </c>
      <c r="D76" s="360">
        <v>157.859411</v>
      </c>
      <c r="E76" s="361">
        <v>0.100614</v>
      </c>
      <c r="F76" s="361">
        <v>0</v>
      </c>
      <c r="G76" s="361">
        <v>161.772496</v>
      </c>
      <c r="H76" s="362">
        <v>0</v>
      </c>
      <c r="I76" s="363">
        <v>0</v>
      </c>
      <c r="J76" s="364">
        <v>0</v>
      </c>
      <c r="K76" s="363">
        <v>0</v>
      </c>
      <c r="L76" s="365">
        <v>0</v>
      </c>
      <c r="M76" s="363">
        <v>50</v>
      </c>
      <c r="N76" s="364">
        <v>0</v>
      </c>
      <c r="O76" s="257"/>
    </row>
    <row r="77" spans="1:15" ht="11.25">
      <c r="A77" s="258" t="s">
        <v>428</v>
      </c>
      <c r="B77" s="690"/>
      <c r="C77" s="366">
        <v>1295.06859</v>
      </c>
      <c r="D77" s="367">
        <v>1295.016364</v>
      </c>
      <c r="E77" s="368">
        <v>0.185593</v>
      </c>
      <c r="F77" s="368">
        <v>0</v>
      </c>
      <c r="G77" s="368">
        <v>1242.853559</v>
      </c>
      <c r="H77" s="369">
        <v>51.977212</v>
      </c>
      <c r="I77" s="370">
        <v>0</v>
      </c>
      <c r="J77" s="371">
        <v>0</v>
      </c>
      <c r="K77" s="370">
        <v>0</v>
      </c>
      <c r="L77" s="372">
        <v>0</v>
      </c>
      <c r="M77" s="370">
        <v>0</v>
      </c>
      <c r="N77" s="371">
        <v>0</v>
      </c>
      <c r="O77" s="259"/>
    </row>
    <row r="78" spans="1:15" ht="11.25">
      <c r="A78" s="258" t="s">
        <v>429</v>
      </c>
      <c r="B78" s="690"/>
      <c r="C78" s="366">
        <v>404.533695</v>
      </c>
      <c r="D78" s="367">
        <v>404.515166</v>
      </c>
      <c r="E78" s="368">
        <v>0.635166</v>
      </c>
      <c r="F78" s="368">
        <v>0</v>
      </c>
      <c r="G78" s="368">
        <v>403.88</v>
      </c>
      <c r="H78" s="369">
        <v>0</v>
      </c>
      <c r="I78" s="370">
        <v>0</v>
      </c>
      <c r="J78" s="350">
        <v>0</v>
      </c>
      <c r="K78" s="370">
        <v>0</v>
      </c>
      <c r="L78" s="350">
        <v>0</v>
      </c>
      <c r="M78" s="370">
        <v>0</v>
      </c>
      <c r="N78" s="371">
        <v>0</v>
      </c>
      <c r="O78" s="260"/>
    </row>
    <row r="79" spans="1:15" ht="11.25">
      <c r="A79" s="258" t="s">
        <v>430</v>
      </c>
      <c r="B79" s="690"/>
      <c r="C79" s="366">
        <v>762.049359</v>
      </c>
      <c r="D79" s="367">
        <v>762.016788</v>
      </c>
      <c r="E79" s="368">
        <v>52.496788</v>
      </c>
      <c r="F79" s="368">
        <v>0</v>
      </c>
      <c r="G79" s="368">
        <v>709.52</v>
      </c>
      <c r="H79" s="369">
        <v>0</v>
      </c>
      <c r="I79" s="370">
        <v>0</v>
      </c>
      <c r="J79" s="371">
        <v>0</v>
      </c>
      <c r="K79" s="370">
        <v>0</v>
      </c>
      <c r="L79" s="372">
        <v>0</v>
      </c>
      <c r="M79" s="370">
        <v>0</v>
      </c>
      <c r="N79" s="371">
        <v>0</v>
      </c>
      <c r="O79" s="259"/>
    </row>
    <row r="80" spans="1:15" ht="11.25">
      <c r="A80" s="258" t="s">
        <v>431</v>
      </c>
      <c r="B80" s="690"/>
      <c r="C80" s="366">
        <v>944.411634</v>
      </c>
      <c r="D80" s="367">
        <v>944.377675</v>
      </c>
      <c r="E80" s="368">
        <v>303.694578</v>
      </c>
      <c r="F80" s="368">
        <v>0</v>
      </c>
      <c r="G80" s="368">
        <v>611.869764</v>
      </c>
      <c r="H80" s="369">
        <v>28.813333</v>
      </c>
      <c r="I80" s="370">
        <v>0</v>
      </c>
      <c r="J80" s="371">
        <v>0</v>
      </c>
      <c r="K80" s="370">
        <v>0</v>
      </c>
      <c r="L80" s="372">
        <v>0</v>
      </c>
      <c r="M80" s="370">
        <v>0</v>
      </c>
      <c r="N80" s="371">
        <v>0</v>
      </c>
      <c r="O80" s="259"/>
    </row>
    <row r="81" spans="1:15" ht="11.25">
      <c r="A81" s="258" t="s">
        <v>432</v>
      </c>
      <c r="B81" s="690"/>
      <c r="C81" s="366">
        <v>572.477532</v>
      </c>
      <c r="D81" s="367">
        <v>572.422259</v>
      </c>
      <c r="E81" s="368">
        <v>30.65434</v>
      </c>
      <c r="F81" s="368">
        <v>0</v>
      </c>
      <c r="G81" s="368">
        <v>524.81787</v>
      </c>
      <c r="H81" s="369">
        <v>16.950049</v>
      </c>
      <c r="I81" s="370">
        <v>0</v>
      </c>
      <c r="J81" s="371">
        <v>0</v>
      </c>
      <c r="K81" s="370">
        <v>0</v>
      </c>
      <c r="L81" s="372">
        <v>0</v>
      </c>
      <c r="M81" s="370">
        <v>0</v>
      </c>
      <c r="N81" s="371">
        <v>0</v>
      </c>
      <c r="O81" s="259"/>
    </row>
    <row r="82" spans="1:15" ht="11.25">
      <c r="A82" s="261" t="s">
        <v>433</v>
      </c>
      <c r="B82" s="690"/>
      <c r="C82" s="373">
        <v>533.673294</v>
      </c>
      <c r="D82" s="374">
        <v>533.640093</v>
      </c>
      <c r="E82" s="375">
        <v>29.847897</v>
      </c>
      <c r="F82" s="375">
        <v>0</v>
      </c>
      <c r="G82" s="375">
        <v>284.526795</v>
      </c>
      <c r="H82" s="376">
        <v>219.265401</v>
      </c>
      <c r="I82" s="377">
        <v>0</v>
      </c>
      <c r="J82" s="378">
        <v>0</v>
      </c>
      <c r="K82" s="377">
        <v>0</v>
      </c>
      <c r="L82" s="379">
        <v>0</v>
      </c>
      <c r="M82" s="377">
        <v>0</v>
      </c>
      <c r="N82" s="378">
        <v>0</v>
      </c>
      <c r="O82" s="262"/>
    </row>
    <row r="83" spans="1:15" ht="12" thickBot="1">
      <c r="A83" s="263" t="s">
        <v>286</v>
      </c>
      <c r="B83" s="691"/>
      <c r="C83" s="264">
        <f aca="true" t="shared" si="8" ref="C83:N83">+C76+C77+C78+C79+C80+C81+C82</f>
        <v>4674.0882870000005</v>
      </c>
      <c r="D83" s="265">
        <f>+D76+D77+D78+D79+D80+D81+D82</f>
        <v>4669.847756</v>
      </c>
      <c r="E83" s="266">
        <f>+E76+E77+E78+E79+E80+E81+E82</f>
        <v>417.61497599999996</v>
      </c>
      <c r="F83" s="266">
        <f>+F76+F77+F78+F79+F80+F81+F82</f>
        <v>0</v>
      </c>
      <c r="G83" s="266">
        <f>+G76+G77+G78+G79+G80+G81+G82</f>
        <v>3939.240484</v>
      </c>
      <c r="H83" s="267">
        <f>+H76+H77+H78+H79+H80+H81+H82</f>
        <v>317.005995</v>
      </c>
      <c r="I83" s="268">
        <f t="shared" si="8"/>
        <v>0</v>
      </c>
      <c r="J83" s="266">
        <f t="shared" si="8"/>
        <v>0</v>
      </c>
      <c r="K83" s="268">
        <f t="shared" si="8"/>
        <v>0</v>
      </c>
      <c r="L83" s="267">
        <f t="shared" si="8"/>
        <v>0</v>
      </c>
      <c r="M83" s="268">
        <f t="shared" si="8"/>
        <v>50</v>
      </c>
      <c r="N83" s="266">
        <f t="shared" si="8"/>
        <v>0</v>
      </c>
      <c r="O83" s="358">
        <v>39.828239</v>
      </c>
    </row>
    <row r="84" spans="1:15" ht="11.25">
      <c r="A84" s="256" t="s">
        <v>427</v>
      </c>
      <c r="B84" s="689" t="s">
        <v>358</v>
      </c>
      <c r="C84" s="359">
        <v>10.660425</v>
      </c>
      <c r="D84" s="360">
        <v>10.658461</v>
      </c>
      <c r="E84" s="361">
        <v>10.658461</v>
      </c>
      <c r="F84" s="361">
        <v>0</v>
      </c>
      <c r="G84" s="361">
        <v>0</v>
      </c>
      <c r="H84" s="362">
        <v>0.001964</v>
      </c>
      <c r="I84" s="363">
        <v>0</v>
      </c>
      <c r="J84" s="364">
        <v>0</v>
      </c>
      <c r="K84" s="363">
        <v>0</v>
      </c>
      <c r="L84" s="365">
        <v>0</v>
      </c>
      <c r="M84" s="363">
        <v>0</v>
      </c>
      <c r="N84" s="364">
        <v>0</v>
      </c>
      <c r="O84" s="257"/>
    </row>
    <row r="85" spans="1:15" ht="11.25">
      <c r="A85" s="258" t="s">
        <v>428</v>
      </c>
      <c r="B85" s="690"/>
      <c r="C85" s="366">
        <v>11.80333</v>
      </c>
      <c r="D85" s="367">
        <v>11.80333</v>
      </c>
      <c r="E85" s="368">
        <v>11.80333</v>
      </c>
      <c r="F85" s="368">
        <v>0</v>
      </c>
      <c r="G85" s="368">
        <v>0</v>
      </c>
      <c r="H85" s="369">
        <v>0</v>
      </c>
      <c r="I85" s="370">
        <v>0</v>
      </c>
      <c r="J85" s="371">
        <v>0</v>
      </c>
      <c r="K85" s="370">
        <v>0</v>
      </c>
      <c r="L85" s="372">
        <v>0</v>
      </c>
      <c r="M85" s="370">
        <v>0</v>
      </c>
      <c r="N85" s="371">
        <v>0</v>
      </c>
      <c r="O85" s="259"/>
    </row>
    <row r="86" spans="1:15" ht="11.25">
      <c r="A86" s="258" t="s">
        <v>429</v>
      </c>
      <c r="B86" s="690"/>
      <c r="C86" s="366">
        <v>158.948499</v>
      </c>
      <c r="D86" s="367">
        <v>158.948499</v>
      </c>
      <c r="E86" s="368">
        <v>158.948499</v>
      </c>
      <c r="F86" s="368">
        <v>0</v>
      </c>
      <c r="G86" s="368">
        <v>0</v>
      </c>
      <c r="H86" s="369">
        <v>0</v>
      </c>
      <c r="I86" s="370">
        <v>0</v>
      </c>
      <c r="J86" s="350">
        <v>0</v>
      </c>
      <c r="K86" s="370">
        <v>0</v>
      </c>
      <c r="L86" s="350">
        <v>0</v>
      </c>
      <c r="M86" s="370">
        <v>0</v>
      </c>
      <c r="N86" s="371">
        <v>0</v>
      </c>
      <c r="O86" s="260"/>
    </row>
    <row r="87" spans="1:15" ht="11.25">
      <c r="A87" s="258" t="s">
        <v>430</v>
      </c>
      <c r="B87" s="690"/>
      <c r="C87" s="366">
        <v>105.173376</v>
      </c>
      <c r="D87" s="367">
        <v>105.173376</v>
      </c>
      <c r="E87" s="368">
        <v>181.433376</v>
      </c>
      <c r="F87" s="368">
        <v>0</v>
      </c>
      <c r="G87" s="368">
        <v>0</v>
      </c>
      <c r="H87" s="369">
        <v>0</v>
      </c>
      <c r="I87" s="370">
        <v>0</v>
      </c>
      <c r="J87" s="371">
        <v>0</v>
      </c>
      <c r="K87" s="370">
        <v>0</v>
      </c>
      <c r="L87" s="372">
        <v>0</v>
      </c>
      <c r="M87" s="370">
        <v>0</v>
      </c>
      <c r="N87" s="371">
        <v>0</v>
      </c>
      <c r="O87" s="259"/>
    </row>
    <row r="88" spans="1:15" ht="11.25">
      <c r="A88" s="258" t="s">
        <v>431</v>
      </c>
      <c r="B88" s="690"/>
      <c r="C88" s="366">
        <v>337.110195</v>
      </c>
      <c r="D88" s="367">
        <v>337.104342</v>
      </c>
      <c r="E88" s="368">
        <v>216.400008</v>
      </c>
      <c r="F88" s="368">
        <v>0</v>
      </c>
      <c r="G88" s="368">
        <v>120.704334</v>
      </c>
      <c r="H88" s="369">
        <v>0</v>
      </c>
      <c r="I88" s="370">
        <v>0</v>
      </c>
      <c r="J88" s="371">
        <v>0</v>
      </c>
      <c r="K88" s="370">
        <v>0</v>
      </c>
      <c r="L88" s="372">
        <v>0</v>
      </c>
      <c r="M88" s="370">
        <v>0</v>
      </c>
      <c r="N88" s="371">
        <v>0</v>
      </c>
      <c r="O88" s="259"/>
    </row>
    <row r="89" spans="1:15" ht="11.25">
      <c r="A89" s="258" t="s">
        <v>432</v>
      </c>
      <c r="B89" s="690"/>
      <c r="C89" s="366">
        <v>4811.808919</v>
      </c>
      <c r="D89" s="367">
        <v>4811.721657</v>
      </c>
      <c r="E89" s="368">
        <v>121.026177</v>
      </c>
      <c r="F89" s="368">
        <v>0</v>
      </c>
      <c r="G89" s="368">
        <v>4690.69548</v>
      </c>
      <c r="H89" s="369">
        <v>0</v>
      </c>
      <c r="I89" s="370">
        <v>0</v>
      </c>
      <c r="J89" s="371">
        <v>0</v>
      </c>
      <c r="K89" s="370">
        <v>0</v>
      </c>
      <c r="L89" s="372">
        <v>0</v>
      </c>
      <c r="M89" s="370">
        <v>0</v>
      </c>
      <c r="N89" s="371">
        <v>0</v>
      </c>
      <c r="O89" s="259"/>
    </row>
    <row r="90" spans="1:15" ht="11.25">
      <c r="A90" s="261" t="s">
        <v>433</v>
      </c>
      <c r="B90" s="690"/>
      <c r="C90" s="373">
        <v>46.819872</v>
      </c>
      <c r="D90" s="374">
        <v>46.819872</v>
      </c>
      <c r="E90" s="375">
        <v>46.819872</v>
      </c>
      <c r="F90" s="375">
        <v>0</v>
      </c>
      <c r="G90" s="375">
        <v>0</v>
      </c>
      <c r="H90" s="376">
        <v>0</v>
      </c>
      <c r="I90" s="377">
        <v>0</v>
      </c>
      <c r="J90" s="378">
        <v>0</v>
      </c>
      <c r="K90" s="377">
        <v>0</v>
      </c>
      <c r="L90" s="379">
        <v>0</v>
      </c>
      <c r="M90" s="377">
        <v>0</v>
      </c>
      <c r="N90" s="378">
        <v>0</v>
      </c>
      <c r="O90" s="262"/>
    </row>
    <row r="91" spans="1:15" ht="12" thickBot="1">
      <c r="A91" s="263" t="s">
        <v>286</v>
      </c>
      <c r="B91" s="691"/>
      <c r="C91" s="264">
        <f aca="true" t="shared" si="9" ref="C91:N91">+C84+C85+C86+C87+C88+C89+C90</f>
        <v>5482.324616</v>
      </c>
      <c r="D91" s="265">
        <f>+D84+D85+D86+D87+D88+D89+D90</f>
        <v>5482.229537</v>
      </c>
      <c r="E91" s="266">
        <f>+E84+E85+E86+E87+E88+E89+E90</f>
        <v>747.089723</v>
      </c>
      <c r="F91" s="266">
        <f>+F84+F85+F86+F87+F88+F89+F90</f>
        <v>0</v>
      </c>
      <c r="G91" s="266">
        <f>+G84+G85+G86+G87+G88+G89+G90</f>
        <v>4811.399814</v>
      </c>
      <c r="H91" s="267">
        <f>+H84+H85+H86+H87+H88+H89+H90</f>
        <v>0.001964</v>
      </c>
      <c r="I91" s="268">
        <f t="shared" si="9"/>
        <v>0</v>
      </c>
      <c r="J91" s="266">
        <f t="shared" si="9"/>
        <v>0</v>
      </c>
      <c r="K91" s="268">
        <f t="shared" si="9"/>
        <v>0</v>
      </c>
      <c r="L91" s="267">
        <f t="shared" si="9"/>
        <v>0</v>
      </c>
      <c r="M91" s="268">
        <f t="shared" si="9"/>
        <v>0</v>
      </c>
      <c r="N91" s="266">
        <f t="shared" si="9"/>
        <v>0</v>
      </c>
      <c r="O91" s="358">
        <v>13.812367</v>
      </c>
    </row>
    <row r="92" spans="1:15" ht="11.25">
      <c r="A92" s="256" t="s">
        <v>427</v>
      </c>
      <c r="B92" s="689" t="s">
        <v>351</v>
      </c>
      <c r="C92" s="359">
        <v>39.424385</v>
      </c>
      <c r="D92" s="360">
        <v>36.634692</v>
      </c>
      <c r="E92" s="361">
        <v>0</v>
      </c>
      <c r="F92" s="361">
        <v>0</v>
      </c>
      <c r="G92" s="361">
        <v>7.917289</v>
      </c>
      <c r="H92" s="362">
        <v>31.170818</v>
      </c>
      <c r="I92" s="363">
        <v>0</v>
      </c>
      <c r="J92" s="364">
        <v>0</v>
      </c>
      <c r="K92" s="363">
        <v>0</v>
      </c>
      <c r="L92" s="365">
        <v>0</v>
      </c>
      <c r="M92" s="363">
        <v>0.175133</v>
      </c>
      <c r="N92" s="364">
        <v>0.001152</v>
      </c>
      <c r="O92" s="257"/>
    </row>
    <row r="93" spans="1:15" ht="11.25">
      <c r="A93" s="258" t="s">
        <v>428</v>
      </c>
      <c r="B93" s="690"/>
      <c r="C93" s="366">
        <v>860.671003</v>
      </c>
      <c r="D93" s="367">
        <v>852.237748</v>
      </c>
      <c r="E93" s="368">
        <v>0</v>
      </c>
      <c r="F93" s="368">
        <v>0</v>
      </c>
      <c r="G93" s="368">
        <v>793.690075</v>
      </c>
      <c r="H93" s="369">
        <v>63.805188</v>
      </c>
      <c r="I93" s="370">
        <v>0</v>
      </c>
      <c r="J93" s="371">
        <v>0</v>
      </c>
      <c r="K93" s="370">
        <v>0</v>
      </c>
      <c r="L93" s="372">
        <v>0</v>
      </c>
      <c r="M93" s="370">
        <v>26.321079</v>
      </c>
      <c r="N93" s="371">
        <v>0.171944</v>
      </c>
      <c r="O93" s="259"/>
    </row>
    <row r="94" spans="1:15" ht="11.25">
      <c r="A94" s="258" t="s">
        <v>429</v>
      </c>
      <c r="B94" s="690"/>
      <c r="C94" s="366">
        <v>126.817711</v>
      </c>
      <c r="D94" s="367">
        <v>126.582653</v>
      </c>
      <c r="E94" s="368">
        <v>0.008046</v>
      </c>
      <c r="F94" s="368">
        <v>0</v>
      </c>
      <c r="G94" s="368">
        <v>95.529929</v>
      </c>
      <c r="H94" s="369">
        <v>31.279736</v>
      </c>
      <c r="I94" s="370">
        <v>0</v>
      </c>
      <c r="J94" s="350">
        <v>0</v>
      </c>
      <c r="K94" s="370">
        <v>0</v>
      </c>
      <c r="L94" s="350">
        <v>0</v>
      </c>
      <c r="M94" s="370">
        <v>0.529638</v>
      </c>
      <c r="N94" s="371">
        <v>0.003496</v>
      </c>
      <c r="O94" s="260"/>
    </row>
    <row r="95" spans="1:15" ht="11.25">
      <c r="A95" s="258" t="s">
        <v>430</v>
      </c>
      <c r="B95" s="690"/>
      <c r="C95" s="366">
        <v>216.448099</v>
      </c>
      <c r="D95" s="367">
        <v>215.593427</v>
      </c>
      <c r="E95" s="368">
        <v>0</v>
      </c>
      <c r="F95" s="368">
        <v>0</v>
      </c>
      <c r="G95" s="368">
        <v>0</v>
      </c>
      <c r="H95" s="369">
        <v>216.448099</v>
      </c>
      <c r="I95" s="370">
        <v>0</v>
      </c>
      <c r="J95" s="371">
        <v>0</v>
      </c>
      <c r="K95" s="370">
        <v>0</v>
      </c>
      <c r="L95" s="372">
        <v>0</v>
      </c>
      <c r="M95" s="370">
        <v>0.060926</v>
      </c>
      <c r="N95" s="371">
        <v>0.000402</v>
      </c>
      <c r="O95" s="259"/>
    </row>
    <row r="96" spans="1:15" ht="11.25">
      <c r="A96" s="258" t="s">
        <v>431</v>
      </c>
      <c r="B96" s="690"/>
      <c r="C96" s="366">
        <v>146.453219</v>
      </c>
      <c r="D96" s="367">
        <v>145.739518</v>
      </c>
      <c r="E96" s="368">
        <v>0.005895</v>
      </c>
      <c r="F96" s="368">
        <v>0</v>
      </c>
      <c r="G96" s="368">
        <v>76.628266</v>
      </c>
      <c r="H96" s="369">
        <v>69.819058</v>
      </c>
      <c r="I96" s="370">
        <v>0</v>
      </c>
      <c r="J96" s="371">
        <v>0</v>
      </c>
      <c r="K96" s="370">
        <v>0</v>
      </c>
      <c r="L96" s="372">
        <v>0</v>
      </c>
      <c r="M96" s="370">
        <v>1.761672</v>
      </c>
      <c r="N96" s="371">
        <v>0.011629</v>
      </c>
      <c r="O96" s="259"/>
    </row>
    <row r="97" spans="1:15" ht="11.25">
      <c r="A97" s="258" t="s">
        <v>432</v>
      </c>
      <c r="B97" s="690"/>
      <c r="C97" s="366">
        <v>297.872832</v>
      </c>
      <c r="D97" s="367">
        <v>296.199043</v>
      </c>
      <c r="E97" s="368">
        <v>0</v>
      </c>
      <c r="F97" s="368">
        <v>0</v>
      </c>
      <c r="G97" s="368">
        <v>39.679539</v>
      </c>
      <c r="H97" s="369">
        <v>258.155961</v>
      </c>
      <c r="I97" s="370">
        <v>0</v>
      </c>
      <c r="J97" s="371">
        <v>0</v>
      </c>
      <c r="K97" s="370">
        <v>16.385685</v>
      </c>
      <c r="L97" s="372">
        <v>536.112541</v>
      </c>
      <c r="M97" s="370">
        <v>9.950289</v>
      </c>
      <c r="N97" s="371">
        <v>0.065682</v>
      </c>
      <c r="O97" s="259"/>
    </row>
    <row r="98" spans="1:15" ht="11.25">
      <c r="A98" s="261" t="s">
        <v>433</v>
      </c>
      <c r="B98" s="690"/>
      <c r="C98" s="373">
        <v>440.906808</v>
      </c>
      <c r="D98" s="374">
        <v>437.668172</v>
      </c>
      <c r="E98" s="375">
        <v>0</v>
      </c>
      <c r="F98" s="375">
        <v>0</v>
      </c>
      <c r="G98" s="375">
        <v>0</v>
      </c>
      <c r="H98" s="376">
        <v>440.906808</v>
      </c>
      <c r="I98" s="377">
        <v>0</v>
      </c>
      <c r="J98" s="378">
        <v>8.308386</v>
      </c>
      <c r="K98" s="377">
        <v>0</v>
      </c>
      <c r="L98" s="379">
        <v>0</v>
      </c>
      <c r="M98" s="377">
        <v>15.316565</v>
      </c>
      <c r="N98" s="378">
        <v>0.101105</v>
      </c>
      <c r="O98" s="262"/>
    </row>
    <row r="99" spans="1:15" ht="12" thickBot="1">
      <c r="A99" s="263" t="s">
        <v>286</v>
      </c>
      <c r="B99" s="691"/>
      <c r="C99" s="264">
        <f aca="true" t="shared" si="10" ref="C99:N99">+C92+C93+C94+C95+C96+C97+C98</f>
        <v>2128.5940570000002</v>
      </c>
      <c r="D99" s="265">
        <f>+D92+D93+D94+D95+D96+D97+D98</f>
        <v>2110.6552530000004</v>
      </c>
      <c r="E99" s="266">
        <f>+E92+E93+E94+E95+E96+E97+E98</f>
        <v>0.013940999999999999</v>
      </c>
      <c r="F99" s="266">
        <f>+F92+F93+F94+F95+F96+F97+F98</f>
        <v>0</v>
      </c>
      <c r="G99" s="266">
        <f>+G92+G93+G94+G95+G96+G97+G98</f>
        <v>1013.4450979999999</v>
      </c>
      <c r="H99" s="267">
        <f>+H92+H93+H94+H95+H96+H97+H98</f>
        <v>1111.585668</v>
      </c>
      <c r="I99" s="268">
        <f t="shared" si="10"/>
        <v>0</v>
      </c>
      <c r="J99" s="266">
        <f t="shared" si="10"/>
        <v>8.308386</v>
      </c>
      <c r="K99" s="268">
        <f t="shared" si="10"/>
        <v>16.385685</v>
      </c>
      <c r="L99" s="267">
        <f t="shared" si="10"/>
        <v>536.112541</v>
      </c>
      <c r="M99" s="268">
        <f t="shared" si="10"/>
        <v>54.115302</v>
      </c>
      <c r="N99" s="266">
        <f t="shared" si="10"/>
        <v>0.35541</v>
      </c>
      <c r="O99" s="358">
        <v>256.03308</v>
      </c>
    </row>
    <row r="100" spans="1:15" ht="11.25">
      <c r="A100" s="256" t="s">
        <v>427</v>
      </c>
      <c r="B100" s="689" t="s">
        <v>359</v>
      </c>
      <c r="C100" s="359">
        <v>50.332596</v>
      </c>
      <c r="D100" s="360">
        <v>50.332596</v>
      </c>
      <c r="E100" s="361">
        <v>50.332596</v>
      </c>
      <c r="F100" s="361">
        <v>0</v>
      </c>
      <c r="G100" s="361">
        <v>0</v>
      </c>
      <c r="H100" s="362">
        <v>0</v>
      </c>
      <c r="I100" s="363">
        <v>0</v>
      </c>
      <c r="J100" s="364">
        <v>0</v>
      </c>
      <c r="K100" s="363">
        <v>0</v>
      </c>
      <c r="L100" s="365">
        <v>0</v>
      </c>
      <c r="M100" s="363">
        <v>0</v>
      </c>
      <c r="N100" s="364">
        <v>0</v>
      </c>
      <c r="O100" s="257"/>
    </row>
    <row r="101" spans="1:15" ht="11.25">
      <c r="A101" s="258" t="s">
        <v>428</v>
      </c>
      <c r="B101" s="690"/>
      <c r="C101" s="366">
        <v>15.321268</v>
      </c>
      <c r="D101" s="367">
        <v>15.321268</v>
      </c>
      <c r="E101" s="368">
        <v>15.321268</v>
      </c>
      <c r="F101" s="368">
        <v>0</v>
      </c>
      <c r="G101" s="368">
        <v>0</v>
      </c>
      <c r="H101" s="369">
        <v>0</v>
      </c>
      <c r="I101" s="370">
        <v>0</v>
      </c>
      <c r="J101" s="371">
        <v>0</v>
      </c>
      <c r="K101" s="370">
        <v>0</v>
      </c>
      <c r="L101" s="372">
        <v>0</v>
      </c>
      <c r="M101" s="370">
        <v>0</v>
      </c>
      <c r="N101" s="371">
        <v>0</v>
      </c>
      <c r="O101" s="259"/>
    </row>
    <row r="102" spans="1:15" ht="11.25">
      <c r="A102" s="258" t="s">
        <v>429</v>
      </c>
      <c r="B102" s="690"/>
      <c r="C102" s="366">
        <v>0</v>
      </c>
      <c r="D102" s="367">
        <v>0</v>
      </c>
      <c r="E102" s="368">
        <v>0</v>
      </c>
      <c r="F102" s="368">
        <v>0</v>
      </c>
      <c r="G102" s="368">
        <v>0</v>
      </c>
      <c r="H102" s="369">
        <v>0</v>
      </c>
      <c r="I102" s="370">
        <v>0</v>
      </c>
      <c r="J102" s="350">
        <v>0</v>
      </c>
      <c r="K102" s="370">
        <v>0</v>
      </c>
      <c r="L102" s="350">
        <v>0</v>
      </c>
      <c r="M102" s="370">
        <v>0</v>
      </c>
      <c r="N102" s="371">
        <v>0</v>
      </c>
      <c r="O102" s="260"/>
    </row>
    <row r="103" spans="1:15" ht="11.25">
      <c r="A103" s="258" t="s">
        <v>430</v>
      </c>
      <c r="B103" s="690"/>
      <c r="C103" s="366">
        <v>0</v>
      </c>
      <c r="D103" s="367">
        <v>0</v>
      </c>
      <c r="E103" s="368">
        <v>0</v>
      </c>
      <c r="F103" s="368">
        <v>0</v>
      </c>
      <c r="G103" s="368">
        <v>0</v>
      </c>
      <c r="H103" s="369">
        <v>0</v>
      </c>
      <c r="I103" s="370">
        <v>0</v>
      </c>
      <c r="J103" s="371">
        <v>0</v>
      </c>
      <c r="K103" s="370">
        <v>0</v>
      </c>
      <c r="L103" s="372">
        <v>0</v>
      </c>
      <c r="M103" s="370">
        <v>0</v>
      </c>
      <c r="N103" s="371">
        <v>0</v>
      </c>
      <c r="O103" s="259"/>
    </row>
    <row r="104" spans="1:15" ht="11.25">
      <c r="A104" s="258" t="s">
        <v>431</v>
      </c>
      <c r="B104" s="690"/>
      <c r="C104" s="366">
        <v>1.099019</v>
      </c>
      <c r="D104" s="367">
        <v>1.099019</v>
      </c>
      <c r="E104" s="368">
        <v>1.099019</v>
      </c>
      <c r="F104" s="368">
        <v>0</v>
      </c>
      <c r="G104" s="368">
        <v>0</v>
      </c>
      <c r="H104" s="369">
        <v>0</v>
      </c>
      <c r="I104" s="370">
        <v>0</v>
      </c>
      <c r="J104" s="371">
        <v>0</v>
      </c>
      <c r="K104" s="370">
        <v>0</v>
      </c>
      <c r="L104" s="372">
        <v>0</v>
      </c>
      <c r="M104" s="370">
        <v>0</v>
      </c>
      <c r="N104" s="371">
        <v>0</v>
      </c>
      <c r="O104" s="259"/>
    </row>
    <row r="105" spans="1:15" ht="11.25">
      <c r="A105" s="258" t="s">
        <v>432</v>
      </c>
      <c r="B105" s="690"/>
      <c r="C105" s="366">
        <v>0.012916</v>
      </c>
      <c r="D105" s="367">
        <v>0.012916</v>
      </c>
      <c r="E105" s="368">
        <v>0.012916</v>
      </c>
      <c r="F105" s="368">
        <v>0</v>
      </c>
      <c r="G105" s="368">
        <v>0</v>
      </c>
      <c r="H105" s="369">
        <v>0</v>
      </c>
      <c r="I105" s="370">
        <v>0</v>
      </c>
      <c r="J105" s="371">
        <v>0</v>
      </c>
      <c r="K105" s="370">
        <v>0</v>
      </c>
      <c r="L105" s="372">
        <v>0</v>
      </c>
      <c r="M105" s="370">
        <v>0</v>
      </c>
      <c r="N105" s="371">
        <v>0</v>
      </c>
      <c r="O105" s="259"/>
    </row>
    <row r="106" spans="1:15" ht="11.25">
      <c r="A106" s="261" t="s">
        <v>433</v>
      </c>
      <c r="B106" s="690"/>
      <c r="C106" s="373">
        <v>0.030349</v>
      </c>
      <c r="D106" s="374">
        <v>0.030349</v>
      </c>
      <c r="E106" s="375">
        <v>0.030349</v>
      </c>
      <c r="F106" s="375">
        <v>0</v>
      </c>
      <c r="G106" s="375">
        <v>0</v>
      </c>
      <c r="H106" s="376">
        <v>0</v>
      </c>
      <c r="I106" s="377">
        <v>0</v>
      </c>
      <c r="J106" s="378">
        <v>0</v>
      </c>
      <c r="K106" s="377">
        <v>0</v>
      </c>
      <c r="L106" s="379">
        <v>0</v>
      </c>
      <c r="M106" s="377">
        <v>0</v>
      </c>
      <c r="N106" s="378">
        <v>0</v>
      </c>
      <c r="O106" s="262"/>
    </row>
    <row r="107" spans="1:15" ht="12" thickBot="1">
      <c r="A107" s="263" t="s">
        <v>286</v>
      </c>
      <c r="B107" s="691"/>
      <c r="C107" s="264">
        <f aca="true" t="shared" si="11" ref="C107:N107">+C100+C101+C102+C103+C104+C105+C106</f>
        <v>66.796148</v>
      </c>
      <c r="D107" s="265">
        <f>+D100+D101+D102+D103+D104+D105+D106</f>
        <v>66.796148</v>
      </c>
      <c r="E107" s="266">
        <f>+E100+E101+E102+E103+E104+E105+E106</f>
        <v>66.796148</v>
      </c>
      <c r="F107" s="266">
        <f>+F100+F101+F102+F103+F104+F105+F106</f>
        <v>0</v>
      </c>
      <c r="G107" s="266">
        <f>+G100+G101+G102+G103+G104+G105+G106</f>
        <v>0</v>
      </c>
      <c r="H107" s="267">
        <f>+H100+H101+H102+H103+H104+H105+H106</f>
        <v>0</v>
      </c>
      <c r="I107" s="268">
        <f t="shared" si="11"/>
        <v>0</v>
      </c>
      <c r="J107" s="266">
        <f t="shared" si="11"/>
        <v>0</v>
      </c>
      <c r="K107" s="268">
        <f t="shared" si="11"/>
        <v>0</v>
      </c>
      <c r="L107" s="267">
        <f t="shared" si="11"/>
        <v>0</v>
      </c>
      <c r="M107" s="268">
        <f t="shared" si="11"/>
        <v>0</v>
      </c>
      <c r="N107" s="266">
        <f t="shared" si="11"/>
        <v>0</v>
      </c>
      <c r="O107" s="358">
        <v>0</v>
      </c>
    </row>
    <row r="108" spans="1:15" ht="11.25">
      <c r="A108" s="256" t="s">
        <v>427</v>
      </c>
      <c r="B108" s="689" t="s">
        <v>360</v>
      </c>
      <c r="C108" s="359">
        <v>68.560797</v>
      </c>
      <c r="D108" s="360">
        <v>70.219083</v>
      </c>
      <c r="E108" s="361">
        <v>0</v>
      </c>
      <c r="F108" s="361">
        <v>0</v>
      </c>
      <c r="G108" s="361">
        <v>67.707939</v>
      </c>
      <c r="H108" s="362">
        <v>0.655218</v>
      </c>
      <c r="I108" s="363">
        <v>0</v>
      </c>
      <c r="J108" s="364">
        <v>0</v>
      </c>
      <c r="K108" s="363">
        <v>0</v>
      </c>
      <c r="L108" s="365">
        <v>0</v>
      </c>
      <c r="M108" s="363">
        <v>0</v>
      </c>
      <c r="N108" s="364">
        <v>0</v>
      </c>
      <c r="O108" s="257"/>
    </row>
    <row r="109" spans="1:15" ht="11.25">
      <c r="A109" s="258" t="s">
        <v>428</v>
      </c>
      <c r="B109" s="690"/>
      <c r="C109" s="366">
        <v>155.645266</v>
      </c>
      <c r="D109" s="367">
        <v>155.644746</v>
      </c>
      <c r="E109" s="368">
        <v>0</v>
      </c>
      <c r="F109" s="368">
        <v>0</v>
      </c>
      <c r="G109" s="368">
        <v>154.987052</v>
      </c>
      <c r="H109" s="369">
        <v>0.657694</v>
      </c>
      <c r="I109" s="370">
        <v>0</v>
      </c>
      <c r="J109" s="371">
        <v>0</v>
      </c>
      <c r="K109" s="370">
        <v>0</v>
      </c>
      <c r="L109" s="372">
        <v>0</v>
      </c>
      <c r="M109" s="370">
        <v>62.050669</v>
      </c>
      <c r="N109" s="371">
        <v>0.01413</v>
      </c>
      <c r="O109" s="259"/>
    </row>
    <row r="110" spans="1:15" ht="11.25">
      <c r="A110" s="258" t="s">
        <v>429</v>
      </c>
      <c r="B110" s="690"/>
      <c r="C110" s="366">
        <v>28.365975</v>
      </c>
      <c r="D110" s="367">
        <v>28.365876</v>
      </c>
      <c r="E110" s="368">
        <v>0</v>
      </c>
      <c r="F110" s="368">
        <v>0</v>
      </c>
      <c r="G110" s="368">
        <v>28.245347</v>
      </c>
      <c r="H110" s="369">
        <v>0.120529</v>
      </c>
      <c r="I110" s="370">
        <v>0</v>
      </c>
      <c r="J110" s="350">
        <v>0</v>
      </c>
      <c r="K110" s="370">
        <v>0</v>
      </c>
      <c r="L110" s="350">
        <v>0</v>
      </c>
      <c r="M110" s="370">
        <v>3.77201</v>
      </c>
      <c r="N110" s="371">
        <v>0.002231</v>
      </c>
      <c r="O110" s="260"/>
    </row>
    <row r="111" spans="1:15" ht="11.25">
      <c r="A111" s="258" t="s">
        <v>430</v>
      </c>
      <c r="B111" s="690"/>
      <c r="C111" s="366">
        <v>156.778248</v>
      </c>
      <c r="D111" s="367">
        <v>156.778248</v>
      </c>
      <c r="E111" s="368">
        <v>0</v>
      </c>
      <c r="F111" s="368">
        <v>0</v>
      </c>
      <c r="G111" s="368">
        <v>156.778248</v>
      </c>
      <c r="H111" s="369">
        <v>0</v>
      </c>
      <c r="I111" s="370">
        <v>0</v>
      </c>
      <c r="J111" s="371">
        <v>0</v>
      </c>
      <c r="K111" s="370">
        <v>0</v>
      </c>
      <c r="L111" s="372">
        <v>0</v>
      </c>
      <c r="M111" s="370">
        <v>0</v>
      </c>
      <c r="N111" s="371">
        <v>0</v>
      </c>
      <c r="O111" s="259"/>
    </row>
    <row r="112" spans="1:15" ht="11.25">
      <c r="A112" s="258" t="s">
        <v>431</v>
      </c>
      <c r="B112" s="690"/>
      <c r="C112" s="366">
        <v>446.359774</v>
      </c>
      <c r="D112" s="367">
        <v>446.359774</v>
      </c>
      <c r="E112" s="368">
        <v>0</v>
      </c>
      <c r="F112" s="368">
        <v>0</v>
      </c>
      <c r="G112" s="368">
        <v>446.359774</v>
      </c>
      <c r="H112" s="369">
        <v>0</v>
      </c>
      <c r="I112" s="370">
        <v>0</v>
      </c>
      <c r="J112" s="371">
        <v>0</v>
      </c>
      <c r="K112" s="370">
        <v>0</v>
      </c>
      <c r="L112" s="372">
        <v>0</v>
      </c>
      <c r="M112" s="370">
        <v>0</v>
      </c>
      <c r="N112" s="371">
        <v>0</v>
      </c>
      <c r="O112" s="259"/>
    </row>
    <row r="113" spans="1:15" ht="11.25">
      <c r="A113" s="258" t="s">
        <v>432</v>
      </c>
      <c r="B113" s="690"/>
      <c r="C113" s="366">
        <v>77.770574</v>
      </c>
      <c r="D113" s="367">
        <v>77.769444</v>
      </c>
      <c r="E113" s="368">
        <v>0</v>
      </c>
      <c r="F113" s="368">
        <v>0</v>
      </c>
      <c r="G113" s="368">
        <v>76.391108</v>
      </c>
      <c r="H113" s="369">
        <v>1.378336</v>
      </c>
      <c r="I113" s="370">
        <v>0</v>
      </c>
      <c r="J113" s="371">
        <v>0</v>
      </c>
      <c r="K113" s="370">
        <v>0</v>
      </c>
      <c r="L113" s="372">
        <v>0</v>
      </c>
      <c r="M113" s="370">
        <v>0</v>
      </c>
      <c r="N113" s="371">
        <v>0</v>
      </c>
      <c r="O113" s="259"/>
    </row>
    <row r="114" spans="1:15" ht="11.25">
      <c r="A114" s="261" t="s">
        <v>433</v>
      </c>
      <c r="B114" s="690"/>
      <c r="C114" s="373">
        <v>0</v>
      </c>
      <c r="D114" s="374">
        <v>0</v>
      </c>
      <c r="E114" s="375">
        <v>0</v>
      </c>
      <c r="F114" s="375">
        <v>0</v>
      </c>
      <c r="G114" s="375">
        <v>0</v>
      </c>
      <c r="H114" s="376">
        <v>0</v>
      </c>
      <c r="I114" s="377">
        <v>0</v>
      </c>
      <c r="J114" s="378">
        <v>0</v>
      </c>
      <c r="K114" s="377">
        <v>0</v>
      </c>
      <c r="L114" s="379">
        <v>0</v>
      </c>
      <c r="M114" s="377">
        <v>0</v>
      </c>
      <c r="N114" s="378">
        <v>0</v>
      </c>
      <c r="O114" s="262"/>
    </row>
    <row r="115" spans="1:15" ht="12" thickBot="1">
      <c r="A115" s="263" t="s">
        <v>286</v>
      </c>
      <c r="B115" s="691"/>
      <c r="C115" s="264">
        <f aca="true" t="shared" si="12" ref="C115:N115">+C108+C109+C110+C111+C112+C113+C114</f>
        <v>933.480634</v>
      </c>
      <c r="D115" s="265">
        <f>+D108+D109+D110+D111+D112+D113+D114</f>
        <v>935.1371710000001</v>
      </c>
      <c r="E115" s="266">
        <f>+E108+E109+E110+E111+E112+E113+E114</f>
        <v>0</v>
      </c>
      <c r="F115" s="266">
        <f>+F108+F109+F110+F111+F112+F113+F114</f>
        <v>0</v>
      </c>
      <c r="G115" s="266">
        <f>+G108+G109+G110+G111+G112+G113+G114</f>
        <v>930.469468</v>
      </c>
      <c r="H115" s="267">
        <f>+H108+H109+H110+H111+H112+H113+H114</f>
        <v>2.8117769999999997</v>
      </c>
      <c r="I115" s="268">
        <f t="shared" si="12"/>
        <v>0</v>
      </c>
      <c r="J115" s="266">
        <f t="shared" si="12"/>
        <v>0</v>
      </c>
      <c r="K115" s="268">
        <f t="shared" si="12"/>
        <v>0</v>
      </c>
      <c r="L115" s="267">
        <f t="shared" si="12"/>
        <v>0</v>
      </c>
      <c r="M115" s="268">
        <f t="shared" si="12"/>
        <v>65.822679</v>
      </c>
      <c r="N115" s="266">
        <f t="shared" si="12"/>
        <v>0.016361</v>
      </c>
      <c r="O115" s="358">
        <v>9.109868</v>
      </c>
    </row>
    <row r="116" spans="1:15" ht="11.25">
      <c r="A116" s="256" t="s">
        <v>427</v>
      </c>
      <c r="B116" s="689" t="s">
        <v>361</v>
      </c>
      <c r="C116" s="359">
        <v>76.513054</v>
      </c>
      <c r="D116" s="360">
        <v>76.513054</v>
      </c>
      <c r="E116" s="361">
        <v>0</v>
      </c>
      <c r="F116" s="361">
        <v>0</v>
      </c>
      <c r="G116" s="361">
        <v>76.512258</v>
      </c>
      <c r="H116" s="362">
        <v>0.000796</v>
      </c>
      <c r="I116" s="363">
        <v>0</v>
      </c>
      <c r="J116" s="364">
        <v>0</v>
      </c>
      <c r="K116" s="363">
        <v>0</v>
      </c>
      <c r="L116" s="365">
        <v>0</v>
      </c>
      <c r="M116" s="363">
        <v>0</v>
      </c>
      <c r="N116" s="364">
        <v>0</v>
      </c>
      <c r="O116" s="257"/>
    </row>
    <row r="117" spans="1:15" ht="11.25">
      <c r="A117" s="258" t="s">
        <v>428</v>
      </c>
      <c r="B117" s="690"/>
      <c r="C117" s="366">
        <v>0.028614</v>
      </c>
      <c r="D117" s="367">
        <v>0.028614</v>
      </c>
      <c r="E117" s="368">
        <v>0.028614</v>
      </c>
      <c r="F117" s="368">
        <v>0</v>
      </c>
      <c r="G117" s="368">
        <v>0</v>
      </c>
      <c r="H117" s="369">
        <v>0</v>
      </c>
      <c r="I117" s="370">
        <v>0</v>
      </c>
      <c r="J117" s="371">
        <v>0</v>
      </c>
      <c r="K117" s="370">
        <v>0</v>
      </c>
      <c r="L117" s="372">
        <v>0</v>
      </c>
      <c r="M117" s="370">
        <v>0</v>
      </c>
      <c r="N117" s="371">
        <v>0</v>
      </c>
      <c r="O117" s="259"/>
    </row>
    <row r="118" spans="1:15" ht="11.25">
      <c r="A118" s="258" t="s">
        <v>429</v>
      </c>
      <c r="B118" s="690"/>
      <c r="C118" s="366">
        <v>1.302069</v>
      </c>
      <c r="D118" s="367">
        <v>1.302069</v>
      </c>
      <c r="E118" s="368">
        <v>1.302069</v>
      </c>
      <c r="F118" s="368">
        <v>0</v>
      </c>
      <c r="G118" s="368">
        <v>0</v>
      </c>
      <c r="H118" s="369">
        <v>0</v>
      </c>
      <c r="I118" s="370">
        <v>0</v>
      </c>
      <c r="J118" s="350">
        <v>0</v>
      </c>
      <c r="K118" s="370">
        <v>0</v>
      </c>
      <c r="L118" s="350">
        <v>0</v>
      </c>
      <c r="M118" s="370">
        <v>0</v>
      </c>
      <c r="N118" s="371">
        <v>0</v>
      </c>
      <c r="O118" s="260"/>
    </row>
    <row r="119" spans="1:15" ht="11.25">
      <c r="A119" s="258" t="s">
        <v>430</v>
      </c>
      <c r="B119" s="690"/>
      <c r="C119" s="366">
        <v>4E-06</v>
      </c>
      <c r="D119" s="367">
        <v>4E-06</v>
      </c>
      <c r="E119" s="368">
        <v>4E-06</v>
      </c>
      <c r="F119" s="368">
        <v>0</v>
      </c>
      <c r="G119" s="368">
        <v>0</v>
      </c>
      <c r="H119" s="369">
        <v>0</v>
      </c>
      <c r="I119" s="370">
        <v>0</v>
      </c>
      <c r="J119" s="371">
        <v>0</v>
      </c>
      <c r="K119" s="370">
        <v>0</v>
      </c>
      <c r="L119" s="372">
        <v>0</v>
      </c>
      <c r="M119" s="370">
        <v>0</v>
      </c>
      <c r="N119" s="371">
        <v>0</v>
      </c>
      <c r="O119" s="259"/>
    </row>
    <row r="120" spans="1:15" ht="11.25">
      <c r="A120" s="258" t="s">
        <v>431</v>
      </c>
      <c r="B120" s="690"/>
      <c r="C120" s="366">
        <v>50.309435</v>
      </c>
      <c r="D120" s="367">
        <v>50.305</v>
      </c>
      <c r="E120" s="368">
        <v>0</v>
      </c>
      <c r="F120" s="368">
        <v>0</v>
      </c>
      <c r="G120" s="368">
        <v>50.305</v>
      </c>
      <c r="H120" s="369">
        <v>0</v>
      </c>
      <c r="I120" s="370">
        <v>0</v>
      </c>
      <c r="J120" s="371">
        <v>0</v>
      </c>
      <c r="K120" s="370">
        <v>0</v>
      </c>
      <c r="L120" s="372">
        <v>0</v>
      </c>
      <c r="M120" s="370">
        <v>0</v>
      </c>
      <c r="N120" s="371">
        <v>0</v>
      </c>
      <c r="O120" s="259"/>
    </row>
    <row r="121" spans="1:15" ht="11.25">
      <c r="A121" s="258" t="s">
        <v>432</v>
      </c>
      <c r="B121" s="690"/>
      <c r="C121" s="366">
        <v>155.376479</v>
      </c>
      <c r="D121" s="367">
        <v>155.363182</v>
      </c>
      <c r="E121" s="368">
        <v>0.12325</v>
      </c>
      <c r="F121" s="368">
        <v>0</v>
      </c>
      <c r="G121" s="368">
        <v>155.239932</v>
      </c>
      <c r="H121" s="369">
        <v>0</v>
      </c>
      <c r="I121" s="370">
        <v>0</v>
      </c>
      <c r="J121" s="371">
        <v>0</v>
      </c>
      <c r="K121" s="370">
        <v>0</v>
      </c>
      <c r="L121" s="372">
        <v>0</v>
      </c>
      <c r="M121" s="370">
        <v>0</v>
      </c>
      <c r="N121" s="371">
        <v>0</v>
      </c>
      <c r="O121" s="259"/>
    </row>
    <row r="122" spans="1:15" ht="11.25">
      <c r="A122" s="261" t="s">
        <v>433</v>
      </c>
      <c r="B122" s="690"/>
      <c r="C122" s="373">
        <v>0</v>
      </c>
      <c r="D122" s="374">
        <v>0</v>
      </c>
      <c r="E122" s="375">
        <v>0</v>
      </c>
      <c r="F122" s="375">
        <v>0</v>
      </c>
      <c r="G122" s="375">
        <v>0</v>
      </c>
      <c r="H122" s="376">
        <v>0</v>
      </c>
      <c r="I122" s="377">
        <v>0</v>
      </c>
      <c r="J122" s="378">
        <v>0</v>
      </c>
      <c r="K122" s="377">
        <v>0</v>
      </c>
      <c r="L122" s="379">
        <v>0</v>
      </c>
      <c r="M122" s="377">
        <v>0</v>
      </c>
      <c r="N122" s="378">
        <v>0</v>
      </c>
      <c r="O122" s="262"/>
    </row>
    <row r="123" spans="1:15" ht="12" thickBot="1">
      <c r="A123" s="263" t="s">
        <v>286</v>
      </c>
      <c r="B123" s="691"/>
      <c r="C123" s="264">
        <f aca="true" t="shared" si="13" ref="C123:N123">+C116+C117+C118+C119+C120+C121+C122</f>
        <v>283.529655</v>
      </c>
      <c r="D123" s="265">
        <f>+D116+D117+D118+D119+D120+D121+D122</f>
        <v>283.511923</v>
      </c>
      <c r="E123" s="266">
        <f>+E116+E117+E118+E119+E120+E121+E122</f>
        <v>1.4539369999999998</v>
      </c>
      <c r="F123" s="266">
        <f>+F116+F117+F118+F119+F120+F121+F122</f>
        <v>0</v>
      </c>
      <c r="G123" s="266">
        <f>+G116+G117+G118+G119+G120+G121+G122</f>
        <v>282.05719</v>
      </c>
      <c r="H123" s="267">
        <f>+H116+H117+H118+H119+H120+H121+H122</f>
        <v>0.000796</v>
      </c>
      <c r="I123" s="268">
        <f t="shared" si="13"/>
        <v>0</v>
      </c>
      <c r="J123" s="266">
        <f t="shared" si="13"/>
        <v>0</v>
      </c>
      <c r="K123" s="268">
        <f t="shared" si="13"/>
        <v>0</v>
      </c>
      <c r="L123" s="267">
        <f t="shared" si="13"/>
        <v>0</v>
      </c>
      <c r="M123" s="268">
        <f t="shared" si="13"/>
        <v>0</v>
      </c>
      <c r="N123" s="266">
        <f t="shared" si="13"/>
        <v>0</v>
      </c>
      <c r="O123" s="358">
        <v>14.544754</v>
      </c>
    </row>
    <row r="124" spans="1:15" ht="11.25">
      <c r="A124" s="256" t="s">
        <v>427</v>
      </c>
      <c r="B124" s="689" t="s">
        <v>362</v>
      </c>
      <c r="C124" s="359">
        <v>3467.30581</v>
      </c>
      <c r="D124" s="360">
        <v>3458.439876</v>
      </c>
      <c r="E124" s="361">
        <v>960.652228</v>
      </c>
      <c r="F124" s="361">
        <v>0</v>
      </c>
      <c r="G124" s="361">
        <v>1173.513731</v>
      </c>
      <c r="H124" s="362">
        <v>1324.273916</v>
      </c>
      <c r="I124" s="363">
        <v>0</v>
      </c>
      <c r="J124" s="364">
        <v>0</v>
      </c>
      <c r="K124" s="363">
        <v>0</v>
      </c>
      <c r="L124" s="365">
        <v>0</v>
      </c>
      <c r="M124" s="363">
        <v>5039.160227</v>
      </c>
      <c r="N124" s="364">
        <v>0.353415</v>
      </c>
      <c r="O124" s="257"/>
    </row>
    <row r="125" spans="1:15" ht="11.25">
      <c r="A125" s="258" t="s">
        <v>428</v>
      </c>
      <c r="B125" s="690"/>
      <c r="C125" s="366">
        <v>3286.162169</v>
      </c>
      <c r="D125" s="367">
        <v>3276.250104</v>
      </c>
      <c r="E125" s="368">
        <v>1344.04079</v>
      </c>
      <c r="F125" s="368">
        <v>0</v>
      </c>
      <c r="G125" s="368">
        <v>1051.785068</v>
      </c>
      <c r="H125" s="369">
        <v>879.806026</v>
      </c>
      <c r="I125" s="370">
        <v>0.690604</v>
      </c>
      <c r="J125" s="371">
        <v>1.368611</v>
      </c>
      <c r="K125" s="370">
        <v>0</v>
      </c>
      <c r="L125" s="372">
        <v>0</v>
      </c>
      <c r="M125" s="370">
        <v>988.156837</v>
      </c>
      <c r="N125" s="371">
        <v>0.076579</v>
      </c>
      <c r="O125" s="259"/>
    </row>
    <row r="126" spans="1:15" ht="11.25">
      <c r="A126" s="258" t="s">
        <v>429</v>
      </c>
      <c r="B126" s="690"/>
      <c r="C126" s="366">
        <v>5415.999096</v>
      </c>
      <c r="D126" s="367">
        <v>5247.3884</v>
      </c>
      <c r="E126" s="368">
        <v>671.136671</v>
      </c>
      <c r="F126" s="368">
        <v>0</v>
      </c>
      <c r="G126" s="368">
        <v>3593.349384</v>
      </c>
      <c r="H126" s="369">
        <v>1132.495302</v>
      </c>
      <c r="I126" s="370">
        <v>0.038495</v>
      </c>
      <c r="J126" s="350">
        <v>1.794892</v>
      </c>
      <c r="K126" s="370">
        <v>0.001184</v>
      </c>
      <c r="L126" s="350">
        <v>0.26322</v>
      </c>
      <c r="M126" s="370">
        <v>62.463399</v>
      </c>
      <c r="N126" s="371">
        <v>0.025927</v>
      </c>
      <c r="O126" s="260"/>
    </row>
    <row r="127" spans="1:15" ht="11.25">
      <c r="A127" s="258" t="s">
        <v>430</v>
      </c>
      <c r="B127" s="690"/>
      <c r="C127" s="366">
        <v>5438.429246</v>
      </c>
      <c r="D127" s="367">
        <v>5267.988541</v>
      </c>
      <c r="E127" s="368">
        <v>111.61179</v>
      </c>
      <c r="F127" s="368">
        <v>0</v>
      </c>
      <c r="G127" s="368">
        <v>4075.629862</v>
      </c>
      <c r="H127" s="369">
        <v>1233.387118</v>
      </c>
      <c r="I127" s="370">
        <v>9.516322</v>
      </c>
      <c r="J127" s="371">
        <v>72.658837</v>
      </c>
      <c r="K127" s="370">
        <v>0.000378</v>
      </c>
      <c r="L127" s="372">
        <v>0.15043</v>
      </c>
      <c r="M127" s="370">
        <v>29.16019</v>
      </c>
      <c r="N127" s="371">
        <v>0.010396</v>
      </c>
      <c r="O127" s="259"/>
    </row>
    <row r="128" spans="1:15" ht="11.25">
      <c r="A128" s="258" t="s">
        <v>431</v>
      </c>
      <c r="B128" s="690"/>
      <c r="C128" s="366">
        <v>6896.55241</v>
      </c>
      <c r="D128" s="367">
        <v>6867.823634</v>
      </c>
      <c r="E128" s="368">
        <v>413.692695</v>
      </c>
      <c r="F128" s="368">
        <v>0</v>
      </c>
      <c r="G128" s="368">
        <v>5238.205745</v>
      </c>
      <c r="H128" s="369">
        <v>1212.729566</v>
      </c>
      <c r="I128" s="370">
        <v>29.14791</v>
      </c>
      <c r="J128" s="371">
        <v>117.204811</v>
      </c>
      <c r="K128" s="370">
        <v>0.02305</v>
      </c>
      <c r="L128" s="372">
        <v>0.537564</v>
      </c>
      <c r="M128" s="370">
        <v>5.99204</v>
      </c>
      <c r="N128" s="371">
        <v>0.006121</v>
      </c>
      <c r="O128" s="259"/>
    </row>
    <row r="129" spans="1:15" ht="11.25">
      <c r="A129" s="258" t="s">
        <v>432</v>
      </c>
      <c r="B129" s="690"/>
      <c r="C129" s="366">
        <v>9057.552836</v>
      </c>
      <c r="D129" s="367">
        <v>9017.719791</v>
      </c>
      <c r="E129" s="368">
        <v>282.485743</v>
      </c>
      <c r="F129" s="368">
        <v>0</v>
      </c>
      <c r="G129" s="368">
        <v>4007.66155</v>
      </c>
      <c r="H129" s="369">
        <v>4727.521898</v>
      </c>
      <c r="I129" s="370">
        <v>4953.085345</v>
      </c>
      <c r="J129" s="371">
        <v>6657.375157</v>
      </c>
      <c r="K129" s="370">
        <v>9.585387</v>
      </c>
      <c r="L129" s="372">
        <v>47.099492</v>
      </c>
      <c r="M129" s="370">
        <v>606.947071</v>
      </c>
      <c r="N129" s="371">
        <v>0.295088</v>
      </c>
      <c r="O129" s="259"/>
    </row>
    <row r="130" spans="1:15" ht="11.25">
      <c r="A130" s="261" t="s">
        <v>433</v>
      </c>
      <c r="B130" s="690"/>
      <c r="C130" s="373">
        <v>13762.996367</v>
      </c>
      <c r="D130" s="374">
        <v>13644.176736</v>
      </c>
      <c r="E130" s="375">
        <v>833.581888</v>
      </c>
      <c r="F130" s="375">
        <v>0</v>
      </c>
      <c r="G130" s="375">
        <v>824.867009</v>
      </c>
      <c r="H130" s="376">
        <v>11985.727839</v>
      </c>
      <c r="I130" s="377">
        <v>2516.323205</v>
      </c>
      <c r="J130" s="378">
        <v>8427.407119</v>
      </c>
      <c r="K130" s="377">
        <v>2.385172</v>
      </c>
      <c r="L130" s="379">
        <v>66.509824</v>
      </c>
      <c r="M130" s="377">
        <v>1196.812897</v>
      </c>
      <c r="N130" s="378">
        <v>0.081511</v>
      </c>
      <c r="O130" s="262"/>
    </row>
    <row r="131" spans="1:15" ht="12" thickBot="1">
      <c r="A131" s="263" t="s">
        <v>286</v>
      </c>
      <c r="B131" s="691"/>
      <c r="C131" s="264">
        <f aca="true" t="shared" si="14" ref="C131:N131">+C124+C125+C126+C127+C128+C129+C130</f>
        <v>47324.997934</v>
      </c>
      <c r="D131" s="265">
        <f>+D124+D125+D126+D127+D128+D129+D130</f>
        <v>46779.787082</v>
      </c>
      <c r="E131" s="266">
        <f>+E124+E125+E126+E127+E128+E129+E130</f>
        <v>4617.201805000001</v>
      </c>
      <c r="F131" s="266">
        <f>+F124+F125+F126+F127+F128+F129+F130</f>
        <v>0</v>
      </c>
      <c r="G131" s="266">
        <f>+G124+G125+G126+G127+G128+G129+G130</f>
        <v>19965.012349</v>
      </c>
      <c r="H131" s="267">
        <f>+H124+H125+H126+H127+H128+H129+H130</f>
        <v>22495.941665</v>
      </c>
      <c r="I131" s="268">
        <f t="shared" si="14"/>
        <v>7508.801881000001</v>
      </c>
      <c r="J131" s="266">
        <f t="shared" si="14"/>
        <v>15277.809427</v>
      </c>
      <c r="K131" s="268">
        <f t="shared" si="14"/>
        <v>11.995171</v>
      </c>
      <c r="L131" s="267">
        <f t="shared" si="14"/>
        <v>114.56053</v>
      </c>
      <c r="M131" s="268">
        <f t="shared" si="14"/>
        <v>7928.692661000001</v>
      </c>
      <c r="N131" s="266">
        <f t="shared" si="14"/>
        <v>0.8490369999999999</v>
      </c>
      <c r="O131" s="358">
        <v>17929.884437</v>
      </c>
    </row>
    <row r="132" spans="1:15" ht="11.25">
      <c r="A132" s="256" t="s">
        <v>427</v>
      </c>
      <c r="B132" s="689" t="s">
        <v>363</v>
      </c>
      <c r="C132" s="359">
        <v>0</v>
      </c>
      <c r="D132" s="360">
        <v>0</v>
      </c>
      <c r="E132" s="361">
        <v>0</v>
      </c>
      <c r="F132" s="361">
        <v>0</v>
      </c>
      <c r="G132" s="361">
        <v>0</v>
      </c>
      <c r="H132" s="362">
        <v>0</v>
      </c>
      <c r="I132" s="363">
        <v>0</v>
      </c>
      <c r="J132" s="364">
        <v>0</v>
      </c>
      <c r="K132" s="363">
        <v>0</v>
      </c>
      <c r="L132" s="365">
        <v>0</v>
      </c>
      <c r="M132" s="363">
        <v>0</v>
      </c>
      <c r="N132" s="364">
        <v>0</v>
      </c>
      <c r="O132" s="257"/>
    </row>
    <row r="133" spans="1:15" ht="11.25">
      <c r="A133" s="258" t="s">
        <v>428</v>
      </c>
      <c r="B133" s="690"/>
      <c r="C133" s="366">
        <v>0</v>
      </c>
      <c r="D133" s="367">
        <v>0</v>
      </c>
      <c r="E133" s="368">
        <v>0</v>
      </c>
      <c r="F133" s="368">
        <v>0</v>
      </c>
      <c r="G133" s="368">
        <v>0</v>
      </c>
      <c r="H133" s="369">
        <v>0</v>
      </c>
      <c r="I133" s="370">
        <v>0</v>
      </c>
      <c r="J133" s="371">
        <v>0</v>
      </c>
      <c r="K133" s="370">
        <v>0</v>
      </c>
      <c r="L133" s="372">
        <v>0</v>
      </c>
      <c r="M133" s="370">
        <v>0</v>
      </c>
      <c r="N133" s="371">
        <v>0</v>
      </c>
      <c r="O133" s="259"/>
    </row>
    <row r="134" spans="1:15" ht="11.25">
      <c r="A134" s="258" t="s">
        <v>429</v>
      </c>
      <c r="B134" s="690"/>
      <c r="C134" s="366">
        <v>0</v>
      </c>
      <c r="D134" s="367">
        <v>0</v>
      </c>
      <c r="E134" s="368">
        <v>0</v>
      </c>
      <c r="F134" s="368">
        <v>0</v>
      </c>
      <c r="G134" s="368">
        <v>0</v>
      </c>
      <c r="H134" s="369">
        <v>0</v>
      </c>
      <c r="I134" s="370">
        <v>0</v>
      </c>
      <c r="J134" s="350">
        <v>0</v>
      </c>
      <c r="K134" s="370">
        <v>0</v>
      </c>
      <c r="L134" s="350">
        <v>0</v>
      </c>
      <c r="M134" s="370">
        <v>0</v>
      </c>
      <c r="N134" s="371">
        <v>0</v>
      </c>
      <c r="O134" s="260"/>
    </row>
    <row r="135" spans="1:15" ht="11.25">
      <c r="A135" s="258" t="s">
        <v>430</v>
      </c>
      <c r="B135" s="690"/>
      <c r="C135" s="366">
        <v>8.655289</v>
      </c>
      <c r="D135" s="367">
        <v>8.65263</v>
      </c>
      <c r="E135" s="368">
        <v>0</v>
      </c>
      <c r="F135" s="368">
        <v>0</v>
      </c>
      <c r="G135" s="368">
        <v>8.65263</v>
      </c>
      <c r="H135" s="369">
        <v>0</v>
      </c>
      <c r="I135" s="370">
        <v>0</v>
      </c>
      <c r="J135" s="371">
        <v>0</v>
      </c>
      <c r="K135" s="370">
        <v>0</v>
      </c>
      <c r="L135" s="372">
        <v>0</v>
      </c>
      <c r="M135" s="370">
        <v>0</v>
      </c>
      <c r="N135" s="371">
        <v>0</v>
      </c>
      <c r="O135" s="259"/>
    </row>
    <row r="136" spans="1:15" ht="11.25">
      <c r="A136" s="258" t="s">
        <v>431</v>
      </c>
      <c r="B136" s="690"/>
      <c r="C136" s="366">
        <v>0</v>
      </c>
      <c r="D136" s="367">
        <v>0</v>
      </c>
      <c r="E136" s="368">
        <v>0</v>
      </c>
      <c r="F136" s="368">
        <v>0</v>
      </c>
      <c r="G136" s="368">
        <v>0</v>
      </c>
      <c r="H136" s="369">
        <v>0</v>
      </c>
      <c r="I136" s="370">
        <v>0</v>
      </c>
      <c r="J136" s="371">
        <v>0</v>
      </c>
      <c r="K136" s="370">
        <v>0</v>
      </c>
      <c r="L136" s="372">
        <v>0</v>
      </c>
      <c r="M136" s="370">
        <v>0</v>
      </c>
      <c r="N136" s="371">
        <v>0</v>
      </c>
      <c r="O136" s="259"/>
    </row>
    <row r="137" spans="1:15" ht="11.25">
      <c r="A137" s="258" t="s">
        <v>432</v>
      </c>
      <c r="B137" s="690"/>
      <c r="C137" s="366">
        <v>42.592508</v>
      </c>
      <c r="D137" s="367">
        <v>42.575512</v>
      </c>
      <c r="E137" s="368">
        <v>0</v>
      </c>
      <c r="F137" s="368">
        <v>0</v>
      </c>
      <c r="G137" s="368">
        <v>0</v>
      </c>
      <c r="H137" s="369">
        <v>42.575512</v>
      </c>
      <c r="I137" s="370">
        <v>0</v>
      </c>
      <c r="J137" s="371">
        <v>0</v>
      </c>
      <c r="K137" s="370">
        <v>0</v>
      </c>
      <c r="L137" s="372">
        <v>0</v>
      </c>
      <c r="M137" s="370">
        <v>0</v>
      </c>
      <c r="N137" s="371">
        <v>0</v>
      </c>
      <c r="O137" s="259"/>
    </row>
    <row r="138" spans="1:15" ht="11.25">
      <c r="A138" s="261" t="s">
        <v>433</v>
      </c>
      <c r="B138" s="690"/>
      <c r="C138" s="373">
        <v>0</v>
      </c>
      <c r="D138" s="374">
        <v>0</v>
      </c>
      <c r="E138" s="375">
        <v>0</v>
      </c>
      <c r="F138" s="375">
        <v>0</v>
      </c>
      <c r="G138" s="375">
        <v>0</v>
      </c>
      <c r="H138" s="376">
        <v>0</v>
      </c>
      <c r="I138" s="377">
        <v>0</v>
      </c>
      <c r="J138" s="378">
        <v>0</v>
      </c>
      <c r="K138" s="377">
        <v>0</v>
      </c>
      <c r="L138" s="379">
        <v>0</v>
      </c>
      <c r="M138" s="377">
        <v>120</v>
      </c>
      <c r="N138" s="378">
        <v>0.118864</v>
      </c>
      <c r="O138" s="262"/>
    </row>
    <row r="139" spans="1:15" ht="12" thickBot="1">
      <c r="A139" s="263" t="s">
        <v>286</v>
      </c>
      <c r="B139" s="691"/>
      <c r="C139" s="264">
        <f aca="true" t="shared" si="15" ref="C139:N139">+C132+C133+C134+C135+C136+C137+C138</f>
        <v>51.247797000000006</v>
      </c>
      <c r="D139" s="265">
        <f>+D132+D133+D134+D135+D136+D137+D138</f>
        <v>51.228142000000005</v>
      </c>
      <c r="E139" s="266">
        <f>+E132+E133+E134+E135+E136+E137+E138</f>
        <v>0</v>
      </c>
      <c r="F139" s="266">
        <f>+F132+F133+F134+F135+F136+F137+F138</f>
        <v>0</v>
      </c>
      <c r="G139" s="266">
        <f>+G132+G133+G134+G135+G136+G137+G138</f>
        <v>8.65263</v>
      </c>
      <c r="H139" s="267">
        <f>+H132+H133+H134+H135+H136+H137+H138</f>
        <v>42.575512</v>
      </c>
      <c r="I139" s="268">
        <f t="shared" si="15"/>
        <v>0</v>
      </c>
      <c r="J139" s="266">
        <f t="shared" si="15"/>
        <v>0</v>
      </c>
      <c r="K139" s="268">
        <f t="shared" si="15"/>
        <v>0</v>
      </c>
      <c r="L139" s="267">
        <f t="shared" si="15"/>
        <v>0</v>
      </c>
      <c r="M139" s="268">
        <f t="shared" si="15"/>
        <v>120</v>
      </c>
      <c r="N139" s="266">
        <f t="shared" si="15"/>
        <v>0.118864</v>
      </c>
      <c r="O139" s="358">
        <v>81.574429</v>
      </c>
    </row>
    <row r="140" spans="1:15" ht="11.25">
      <c r="A140" s="256" t="s">
        <v>427</v>
      </c>
      <c r="B140" s="689" t="s">
        <v>364</v>
      </c>
      <c r="C140" s="359">
        <v>0</v>
      </c>
      <c r="D140" s="360">
        <v>0</v>
      </c>
      <c r="E140" s="361">
        <v>0</v>
      </c>
      <c r="F140" s="361">
        <v>0</v>
      </c>
      <c r="G140" s="361">
        <v>0</v>
      </c>
      <c r="H140" s="362">
        <v>0</v>
      </c>
      <c r="I140" s="363">
        <v>0</v>
      </c>
      <c r="J140" s="364">
        <v>0</v>
      </c>
      <c r="K140" s="363">
        <v>0</v>
      </c>
      <c r="L140" s="365">
        <v>0</v>
      </c>
      <c r="M140" s="363">
        <v>0</v>
      </c>
      <c r="N140" s="364">
        <v>0</v>
      </c>
      <c r="O140" s="257"/>
    </row>
    <row r="141" spans="1:15" ht="11.25">
      <c r="A141" s="258" t="s">
        <v>428</v>
      </c>
      <c r="B141" s="690"/>
      <c r="C141" s="366">
        <v>0</v>
      </c>
      <c r="D141" s="367">
        <v>0</v>
      </c>
      <c r="E141" s="368">
        <v>0</v>
      </c>
      <c r="F141" s="368">
        <v>0</v>
      </c>
      <c r="G141" s="368">
        <v>0</v>
      </c>
      <c r="H141" s="369">
        <v>0</v>
      </c>
      <c r="I141" s="370">
        <v>0</v>
      </c>
      <c r="J141" s="371">
        <v>0</v>
      </c>
      <c r="K141" s="370">
        <v>0</v>
      </c>
      <c r="L141" s="372">
        <v>0</v>
      </c>
      <c r="M141" s="370">
        <v>0</v>
      </c>
      <c r="N141" s="371">
        <v>0</v>
      </c>
      <c r="O141" s="259"/>
    </row>
    <row r="142" spans="1:15" ht="11.25">
      <c r="A142" s="258" t="s">
        <v>429</v>
      </c>
      <c r="B142" s="690"/>
      <c r="C142" s="366">
        <v>0</v>
      </c>
      <c r="D142" s="367">
        <v>0</v>
      </c>
      <c r="E142" s="368">
        <v>0</v>
      </c>
      <c r="F142" s="368">
        <v>0</v>
      </c>
      <c r="G142" s="368">
        <v>0</v>
      </c>
      <c r="H142" s="369">
        <v>0</v>
      </c>
      <c r="I142" s="370">
        <v>0</v>
      </c>
      <c r="J142" s="350">
        <v>0</v>
      </c>
      <c r="K142" s="370">
        <v>0</v>
      </c>
      <c r="L142" s="350">
        <v>0</v>
      </c>
      <c r="M142" s="370">
        <v>0</v>
      </c>
      <c r="N142" s="371">
        <v>0</v>
      </c>
      <c r="O142" s="260"/>
    </row>
    <row r="143" spans="1:15" ht="11.25">
      <c r="A143" s="258" t="s">
        <v>430</v>
      </c>
      <c r="B143" s="690"/>
      <c r="C143" s="366">
        <v>9.341424</v>
      </c>
      <c r="D143" s="367">
        <v>9.339986</v>
      </c>
      <c r="E143" s="368">
        <v>4.669993</v>
      </c>
      <c r="F143" s="368">
        <v>0</v>
      </c>
      <c r="G143" s="368">
        <v>4.669993</v>
      </c>
      <c r="H143" s="369">
        <v>0</v>
      </c>
      <c r="I143" s="370">
        <v>0</v>
      </c>
      <c r="J143" s="371">
        <v>0</v>
      </c>
      <c r="K143" s="370">
        <v>0</v>
      </c>
      <c r="L143" s="372">
        <v>0</v>
      </c>
      <c r="M143" s="370">
        <v>0</v>
      </c>
      <c r="N143" s="371">
        <v>0</v>
      </c>
      <c r="O143" s="259"/>
    </row>
    <row r="144" spans="1:15" ht="11.25">
      <c r="A144" s="258" t="s">
        <v>431</v>
      </c>
      <c r="B144" s="690"/>
      <c r="C144" s="366">
        <v>0</v>
      </c>
      <c r="D144" s="367">
        <v>0</v>
      </c>
      <c r="E144" s="368">
        <v>0</v>
      </c>
      <c r="F144" s="368">
        <v>0</v>
      </c>
      <c r="G144" s="368">
        <v>0</v>
      </c>
      <c r="H144" s="369">
        <v>0</v>
      </c>
      <c r="I144" s="370">
        <v>0</v>
      </c>
      <c r="J144" s="371">
        <v>0</v>
      </c>
      <c r="K144" s="370">
        <v>0</v>
      </c>
      <c r="L144" s="372">
        <v>0</v>
      </c>
      <c r="M144" s="370">
        <v>0</v>
      </c>
      <c r="N144" s="371">
        <v>0</v>
      </c>
      <c r="O144" s="259"/>
    </row>
    <row r="145" spans="1:15" ht="11.25">
      <c r="A145" s="258" t="s">
        <v>432</v>
      </c>
      <c r="B145" s="690"/>
      <c r="C145" s="366">
        <v>0</v>
      </c>
      <c r="D145" s="367">
        <v>0</v>
      </c>
      <c r="E145" s="368">
        <v>0</v>
      </c>
      <c r="F145" s="368">
        <v>0</v>
      </c>
      <c r="G145" s="368">
        <v>0</v>
      </c>
      <c r="H145" s="369">
        <v>0</v>
      </c>
      <c r="I145" s="370">
        <v>0</v>
      </c>
      <c r="J145" s="371">
        <v>0</v>
      </c>
      <c r="K145" s="370">
        <v>0</v>
      </c>
      <c r="L145" s="372">
        <v>0</v>
      </c>
      <c r="M145" s="370">
        <v>0</v>
      </c>
      <c r="N145" s="371">
        <v>0</v>
      </c>
      <c r="O145" s="259"/>
    </row>
    <row r="146" spans="1:15" ht="11.25">
      <c r="A146" s="261" t="s">
        <v>433</v>
      </c>
      <c r="B146" s="690"/>
      <c r="C146" s="373">
        <v>0</v>
      </c>
      <c r="D146" s="374">
        <v>0</v>
      </c>
      <c r="E146" s="375">
        <v>0</v>
      </c>
      <c r="F146" s="375">
        <v>0</v>
      </c>
      <c r="G146" s="375">
        <v>0</v>
      </c>
      <c r="H146" s="376">
        <v>0</v>
      </c>
      <c r="I146" s="377">
        <v>0</v>
      </c>
      <c r="J146" s="378">
        <v>0</v>
      </c>
      <c r="K146" s="377">
        <v>0</v>
      </c>
      <c r="L146" s="379">
        <v>0</v>
      </c>
      <c r="M146" s="377">
        <v>0</v>
      </c>
      <c r="N146" s="378">
        <v>0</v>
      </c>
      <c r="O146" s="262"/>
    </row>
    <row r="147" spans="1:15" ht="12" thickBot="1">
      <c r="A147" s="263" t="s">
        <v>286</v>
      </c>
      <c r="B147" s="691"/>
      <c r="C147" s="264">
        <f aca="true" t="shared" si="16" ref="C147:N147">+C140+C141+C142+C143+C144+C145+C146</f>
        <v>9.341424</v>
      </c>
      <c r="D147" s="265">
        <f>+D140+D141+D142+D143+D144+D145+D146</f>
        <v>9.339986</v>
      </c>
      <c r="E147" s="266">
        <f>+E140+E141+E142+E143+E144+E145+E146</f>
        <v>4.669993</v>
      </c>
      <c r="F147" s="266">
        <f>+F140+F141+F142+F143+F144+F145+F146</f>
        <v>0</v>
      </c>
      <c r="G147" s="266">
        <f>+G140+G141+G142+G143+G144+G145+G146</f>
        <v>4.669993</v>
      </c>
      <c r="H147" s="267">
        <f>+H140+H141+H142+H143+H144+H145+H146</f>
        <v>0</v>
      </c>
      <c r="I147" s="268">
        <f t="shared" si="16"/>
        <v>0</v>
      </c>
      <c r="J147" s="266">
        <f t="shared" si="16"/>
        <v>0</v>
      </c>
      <c r="K147" s="268">
        <f t="shared" si="16"/>
        <v>0</v>
      </c>
      <c r="L147" s="267">
        <f t="shared" si="16"/>
        <v>0</v>
      </c>
      <c r="M147" s="268">
        <f t="shared" si="16"/>
        <v>0</v>
      </c>
      <c r="N147" s="266">
        <f t="shared" si="16"/>
        <v>0</v>
      </c>
      <c r="O147" s="358">
        <v>0.933999</v>
      </c>
    </row>
    <row r="148" spans="1:15" ht="11.25">
      <c r="A148" s="256" t="s">
        <v>427</v>
      </c>
      <c r="B148" s="689" t="s">
        <v>365</v>
      </c>
      <c r="C148" s="359">
        <v>65.775171</v>
      </c>
      <c r="D148" s="360">
        <v>65.774721</v>
      </c>
      <c r="E148" s="361">
        <v>0</v>
      </c>
      <c r="F148" s="361">
        <v>0</v>
      </c>
      <c r="G148" s="361">
        <v>65.774721</v>
      </c>
      <c r="H148" s="362">
        <v>0</v>
      </c>
      <c r="I148" s="363">
        <v>0</v>
      </c>
      <c r="J148" s="364">
        <v>0</v>
      </c>
      <c r="K148" s="363">
        <v>0</v>
      </c>
      <c r="L148" s="365">
        <v>0</v>
      </c>
      <c r="M148" s="363">
        <v>50</v>
      </c>
      <c r="N148" s="364">
        <v>0</v>
      </c>
      <c r="O148" s="257"/>
    </row>
    <row r="149" spans="1:15" ht="11.25">
      <c r="A149" s="258" t="s">
        <v>428</v>
      </c>
      <c r="B149" s="690"/>
      <c r="C149" s="366">
        <v>0</v>
      </c>
      <c r="D149" s="367">
        <v>0</v>
      </c>
      <c r="E149" s="368">
        <v>0</v>
      </c>
      <c r="F149" s="368">
        <v>0</v>
      </c>
      <c r="G149" s="368">
        <v>0</v>
      </c>
      <c r="H149" s="369">
        <v>0</v>
      </c>
      <c r="I149" s="370">
        <v>3.282322</v>
      </c>
      <c r="J149" s="371">
        <v>211.737373</v>
      </c>
      <c r="K149" s="370">
        <v>0</v>
      </c>
      <c r="L149" s="372">
        <v>0</v>
      </c>
      <c r="M149" s="370">
        <v>0</v>
      </c>
      <c r="N149" s="371">
        <v>0</v>
      </c>
      <c r="O149" s="259"/>
    </row>
    <row r="150" spans="1:15" ht="11.25">
      <c r="A150" s="258" t="s">
        <v>429</v>
      </c>
      <c r="B150" s="690"/>
      <c r="C150" s="366">
        <v>15.176847</v>
      </c>
      <c r="D150" s="367">
        <v>15.17663</v>
      </c>
      <c r="E150" s="368">
        <v>0</v>
      </c>
      <c r="F150" s="368">
        <v>0</v>
      </c>
      <c r="G150" s="368">
        <v>15.12363</v>
      </c>
      <c r="H150" s="369">
        <v>0</v>
      </c>
      <c r="I150" s="370">
        <v>3.71791</v>
      </c>
      <c r="J150" s="350">
        <v>71.430224</v>
      </c>
      <c r="K150" s="370">
        <v>0</v>
      </c>
      <c r="L150" s="350">
        <v>0</v>
      </c>
      <c r="M150" s="370">
        <v>0</v>
      </c>
      <c r="N150" s="371">
        <v>0</v>
      </c>
      <c r="O150" s="260"/>
    </row>
    <row r="151" spans="1:15" ht="11.25">
      <c r="A151" s="258" t="s">
        <v>430</v>
      </c>
      <c r="B151" s="690"/>
      <c r="C151" s="366">
        <v>105.999996</v>
      </c>
      <c r="D151" s="367">
        <v>105.999996</v>
      </c>
      <c r="E151" s="368">
        <v>10.082</v>
      </c>
      <c r="F151" s="368">
        <v>0</v>
      </c>
      <c r="G151" s="368">
        <v>10.363549</v>
      </c>
      <c r="H151" s="369">
        <v>85.554447</v>
      </c>
      <c r="I151" s="370">
        <v>0</v>
      </c>
      <c r="J151" s="371">
        <v>0</v>
      </c>
      <c r="K151" s="370">
        <v>0.589789</v>
      </c>
      <c r="L151" s="372">
        <v>25.577442</v>
      </c>
      <c r="M151" s="370">
        <v>0</v>
      </c>
      <c r="N151" s="371">
        <v>0</v>
      </c>
      <c r="O151" s="259"/>
    </row>
    <row r="152" spans="1:15" ht="11.25">
      <c r="A152" s="258" t="s">
        <v>431</v>
      </c>
      <c r="B152" s="690"/>
      <c r="C152" s="366">
        <v>29.935424</v>
      </c>
      <c r="D152" s="367">
        <v>29.93448</v>
      </c>
      <c r="E152" s="368">
        <v>0.002288</v>
      </c>
      <c r="F152" s="368">
        <v>0</v>
      </c>
      <c r="G152" s="368">
        <v>29.932192</v>
      </c>
      <c r="H152" s="369">
        <v>0</v>
      </c>
      <c r="I152" s="370">
        <v>12.739345</v>
      </c>
      <c r="J152" s="371">
        <v>87.5</v>
      </c>
      <c r="K152" s="370">
        <v>31.83899</v>
      </c>
      <c r="L152" s="372">
        <v>500</v>
      </c>
      <c r="M152" s="370">
        <v>0</v>
      </c>
      <c r="N152" s="371">
        <v>0</v>
      </c>
      <c r="O152" s="259"/>
    </row>
    <row r="153" spans="1:15" ht="11.25">
      <c r="A153" s="258" t="s">
        <v>432</v>
      </c>
      <c r="B153" s="690"/>
      <c r="C153" s="366">
        <v>433.012498</v>
      </c>
      <c r="D153" s="367">
        <v>433.003956</v>
      </c>
      <c r="E153" s="368">
        <v>20.113685</v>
      </c>
      <c r="F153" s="368">
        <v>0</v>
      </c>
      <c r="G153" s="368">
        <v>412.890271</v>
      </c>
      <c r="H153" s="369">
        <v>0</v>
      </c>
      <c r="I153" s="370">
        <v>182.087039</v>
      </c>
      <c r="J153" s="371">
        <v>488.072064</v>
      </c>
      <c r="K153" s="370">
        <v>756.350128</v>
      </c>
      <c r="L153" s="372">
        <v>1251.959247</v>
      </c>
      <c r="M153" s="370">
        <v>0</v>
      </c>
      <c r="N153" s="371">
        <v>0</v>
      </c>
      <c r="O153" s="259"/>
    </row>
    <row r="154" spans="1:15" ht="11.25">
      <c r="A154" s="261" t="s">
        <v>433</v>
      </c>
      <c r="B154" s="690"/>
      <c r="C154" s="373">
        <v>13.444062</v>
      </c>
      <c r="D154" s="374">
        <v>13.444062</v>
      </c>
      <c r="E154" s="375">
        <v>13.436749</v>
      </c>
      <c r="F154" s="375">
        <v>0</v>
      </c>
      <c r="G154" s="375">
        <v>0</v>
      </c>
      <c r="H154" s="376">
        <v>0.007313</v>
      </c>
      <c r="I154" s="377">
        <v>1433.618061</v>
      </c>
      <c r="J154" s="378">
        <v>5725.666459</v>
      </c>
      <c r="K154" s="377">
        <v>212.396554</v>
      </c>
      <c r="L154" s="379">
        <v>1350</v>
      </c>
      <c r="M154" s="377">
        <v>28</v>
      </c>
      <c r="N154" s="378">
        <v>0</v>
      </c>
      <c r="O154" s="262"/>
    </row>
    <row r="155" spans="1:15" ht="12" thickBot="1">
      <c r="A155" s="263" t="s">
        <v>286</v>
      </c>
      <c r="B155" s="691"/>
      <c r="C155" s="264">
        <f aca="true" t="shared" si="17" ref="C155:N155">+C148+C149+C150+C151+C152+C153+C154</f>
        <v>663.343998</v>
      </c>
      <c r="D155" s="265">
        <f>+D148+D149+D150+D151+D152+D153+D154</f>
        <v>663.3338450000001</v>
      </c>
      <c r="E155" s="266">
        <f>+E148+E149+E150+E151+E152+E153+E154</f>
        <v>43.634722000000004</v>
      </c>
      <c r="F155" s="266">
        <f>+F148+F149+F150+F151+F152+F153+F154</f>
        <v>0</v>
      </c>
      <c r="G155" s="266">
        <f>+G148+G149+G150+G151+G152+G153+G154</f>
        <v>534.0843629999999</v>
      </c>
      <c r="H155" s="267">
        <f>+H148+H149+H150+H151+H152+H153+H154</f>
        <v>85.56175999999999</v>
      </c>
      <c r="I155" s="268">
        <f t="shared" si="17"/>
        <v>1635.444677</v>
      </c>
      <c r="J155" s="266">
        <f t="shared" si="17"/>
        <v>6584.40612</v>
      </c>
      <c r="K155" s="268">
        <f t="shared" si="17"/>
        <v>1001.175461</v>
      </c>
      <c r="L155" s="267">
        <f t="shared" si="17"/>
        <v>3127.536689</v>
      </c>
      <c r="M155" s="268">
        <f t="shared" si="17"/>
        <v>78</v>
      </c>
      <c r="N155" s="266">
        <f t="shared" si="17"/>
        <v>0</v>
      </c>
      <c r="O155" s="358">
        <v>373.525555</v>
      </c>
    </row>
    <row r="156" spans="1:15" ht="11.25">
      <c r="A156" s="256" t="s">
        <v>427</v>
      </c>
      <c r="B156" s="689" t="s">
        <v>366</v>
      </c>
      <c r="C156" s="380">
        <v>0</v>
      </c>
      <c r="D156" s="381">
        <v>0</v>
      </c>
      <c r="E156" s="382">
        <v>0</v>
      </c>
      <c r="F156" s="382">
        <v>0</v>
      </c>
      <c r="G156" s="382">
        <v>0</v>
      </c>
      <c r="H156" s="383">
        <v>0</v>
      </c>
      <c r="I156" s="384">
        <v>0</v>
      </c>
      <c r="J156" s="385">
        <v>0</v>
      </c>
      <c r="K156" s="384">
        <v>0</v>
      </c>
      <c r="L156" s="386">
        <v>0</v>
      </c>
      <c r="M156" s="384">
        <v>0</v>
      </c>
      <c r="N156" s="385">
        <v>0</v>
      </c>
      <c r="O156" s="387"/>
    </row>
    <row r="157" spans="1:15" ht="11.25">
      <c r="A157" s="258" t="s">
        <v>428</v>
      </c>
      <c r="B157" s="690"/>
      <c r="C157" s="388">
        <v>0</v>
      </c>
      <c r="D157" s="389">
        <v>0</v>
      </c>
      <c r="E157" s="390">
        <v>0</v>
      </c>
      <c r="F157" s="390">
        <v>0</v>
      </c>
      <c r="G157" s="390">
        <v>0</v>
      </c>
      <c r="H157" s="391">
        <v>0</v>
      </c>
      <c r="I157" s="392">
        <v>0</v>
      </c>
      <c r="J157" s="393">
        <v>0</v>
      </c>
      <c r="K157" s="392">
        <v>0</v>
      </c>
      <c r="L157" s="394">
        <v>0</v>
      </c>
      <c r="M157" s="392">
        <v>0</v>
      </c>
      <c r="N157" s="393">
        <v>0</v>
      </c>
      <c r="O157" s="395"/>
    </row>
    <row r="158" spans="1:15" ht="11.25">
      <c r="A158" s="258" t="s">
        <v>429</v>
      </c>
      <c r="B158" s="690"/>
      <c r="C158" s="388">
        <v>0</v>
      </c>
      <c r="D158" s="389">
        <v>0</v>
      </c>
      <c r="E158" s="390">
        <v>0</v>
      </c>
      <c r="F158" s="390">
        <v>0</v>
      </c>
      <c r="G158" s="390">
        <v>0</v>
      </c>
      <c r="H158" s="391">
        <v>0</v>
      </c>
      <c r="I158" s="392">
        <v>0</v>
      </c>
      <c r="J158" s="396">
        <v>0</v>
      </c>
      <c r="K158" s="392">
        <v>0</v>
      </c>
      <c r="L158" s="396">
        <v>0</v>
      </c>
      <c r="M158" s="392">
        <v>0</v>
      </c>
      <c r="N158" s="393">
        <v>0</v>
      </c>
      <c r="O158" s="397"/>
    </row>
    <row r="159" spans="1:15" ht="11.25">
      <c r="A159" s="258" t="s">
        <v>430</v>
      </c>
      <c r="B159" s="690"/>
      <c r="C159" s="388">
        <v>0</v>
      </c>
      <c r="D159" s="389">
        <v>0</v>
      </c>
      <c r="E159" s="390">
        <v>0</v>
      </c>
      <c r="F159" s="390">
        <v>0</v>
      </c>
      <c r="G159" s="390">
        <v>0</v>
      </c>
      <c r="H159" s="391">
        <v>0</v>
      </c>
      <c r="I159" s="392">
        <v>0</v>
      </c>
      <c r="J159" s="393">
        <v>0</v>
      </c>
      <c r="K159" s="392">
        <v>0</v>
      </c>
      <c r="L159" s="394">
        <v>0</v>
      </c>
      <c r="M159" s="392">
        <v>0</v>
      </c>
      <c r="N159" s="393">
        <v>0</v>
      </c>
      <c r="O159" s="395"/>
    </row>
    <row r="160" spans="1:15" ht="11.25">
      <c r="A160" s="258" t="s">
        <v>431</v>
      </c>
      <c r="B160" s="690"/>
      <c r="C160" s="388">
        <v>0</v>
      </c>
      <c r="D160" s="389">
        <v>0</v>
      </c>
      <c r="E160" s="390">
        <v>0</v>
      </c>
      <c r="F160" s="390">
        <v>0</v>
      </c>
      <c r="G160" s="390">
        <v>0</v>
      </c>
      <c r="H160" s="391">
        <v>0</v>
      </c>
      <c r="I160" s="392">
        <v>0</v>
      </c>
      <c r="J160" s="393">
        <v>0</v>
      </c>
      <c r="K160" s="392">
        <v>0</v>
      </c>
      <c r="L160" s="394">
        <v>0</v>
      </c>
      <c r="M160" s="392">
        <v>0</v>
      </c>
      <c r="N160" s="393">
        <v>0</v>
      </c>
      <c r="O160" s="395"/>
    </row>
    <row r="161" spans="1:15" ht="11.25">
      <c r="A161" s="258" t="s">
        <v>432</v>
      </c>
      <c r="B161" s="690"/>
      <c r="C161" s="388">
        <v>0</v>
      </c>
      <c r="D161" s="389">
        <v>0</v>
      </c>
      <c r="E161" s="390">
        <v>0</v>
      </c>
      <c r="F161" s="390">
        <v>0</v>
      </c>
      <c r="G161" s="390">
        <v>0</v>
      </c>
      <c r="H161" s="391">
        <v>0</v>
      </c>
      <c r="I161" s="392">
        <v>0</v>
      </c>
      <c r="J161" s="393">
        <v>0</v>
      </c>
      <c r="K161" s="392">
        <v>0</v>
      </c>
      <c r="L161" s="394">
        <v>0</v>
      </c>
      <c r="M161" s="392">
        <v>0</v>
      </c>
      <c r="N161" s="393">
        <v>0</v>
      </c>
      <c r="O161" s="395"/>
    </row>
    <row r="162" spans="1:15" ht="11.25">
      <c r="A162" s="261" t="s">
        <v>433</v>
      </c>
      <c r="B162" s="690"/>
      <c r="C162" s="398">
        <v>0</v>
      </c>
      <c r="D162" s="399">
        <v>0</v>
      </c>
      <c r="E162" s="400">
        <v>0</v>
      </c>
      <c r="F162" s="400">
        <v>0</v>
      </c>
      <c r="G162" s="400">
        <v>0</v>
      </c>
      <c r="H162" s="401">
        <v>0</v>
      </c>
      <c r="I162" s="402">
        <v>0</v>
      </c>
      <c r="J162" s="403">
        <v>0</v>
      </c>
      <c r="K162" s="402">
        <v>0</v>
      </c>
      <c r="L162" s="404">
        <v>0</v>
      </c>
      <c r="M162" s="402">
        <v>0</v>
      </c>
      <c r="N162" s="403">
        <v>0</v>
      </c>
      <c r="O162" s="405"/>
    </row>
    <row r="163" spans="1:15" ht="12" thickBot="1">
      <c r="A163" s="263" t="s">
        <v>286</v>
      </c>
      <c r="B163" s="691"/>
      <c r="C163" s="406">
        <f aca="true" t="shared" si="18" ref="C163:N163">+C156+C157+C158+C159+C160+C161+C162</f>
        <v>0</v>
      </c>
      <c r="D163" s="407">
        <f>+D156+D157+D158+D159+D160+D161+D162</f>
        <v>0</v>
      </c>
      <c r="E163" s="408">
        <f>+E156+E157+E158+E159+E160+E161+E162</f>
        <v>0</v>
      </c>
      <c r="F163" s="408">
        <f>+F156+F157+F158+F159+F160+F161+F162</f>
        <v>0</v>
      </c>
      <c r="G163" s="408">
        <f>+G156+G157+G158+G159+G160+G161+G162</f>
        <v>0</v>
      </c>
      <c r="H163" s="409">
        <f>+H156+H157+H158+H159+H160+H161+H162</f>
        <v>0</v>
      </c>
      <c r="I163" s="410">
        <f t="shared" si="18"/>
        <v>0</v>
      </c>
      <c r="J163" s="408">
        <f t="shared" si="18"/>
        <v>0</v>
      </c>
      <c r="K163" s="410">
        <f t="shared" si="18"/>
        <v>0</v>
      </c>
      <c r="L163" s="409">
        <f t="shared" si="18"/>
        <v>0</v>
      </c>
      <c r="M163" s="410">
        <f t="shared" si="18"/>
        <v>0</v>
      </c>
      <c r="N163" s="408">
        <f t="shared" si="18"/>
        <v>0</v>
      </c>
      <c r="O163" s="406">
        <v>0</v>
      </c>
    </row>
    <row r="164" spans="1:15" ht="11.25">
      <c r="A164" s="256" t="s">
        <v>427</v>
      </c>
      <c r="B164" s="689" t="s">
        <v>367</v>
      </c>
      <c r="C164" s="359">
        <v>0</v>
      </c>
      <c r="D164" s="360">
        <v>0</v>
      </c>
      <c r="E164" s="361">
        <v>0</v>
      </c>
      <c r="F164" s="361">
        <v>0</v>
      </c>
      <c r="G164" s="361">
        <v>0</v>
      </c>
      <c r="H164" s="362">
        <v>0</v>
      </c>
      <c r="I164" s="363">
        <v>0</v>
      </c>
      <c r="J164" s="364">
        <v>0</v>
      </c>
      <c r="K164" s="363">
        <v>0</v>
      </c>
      <c r="L164" s="365">
        <v>0</v>
      </c>
      <c r="M164" s="363">
        <v>0</v>
      </c>
      <c r="N164" s="364">
        <v>0</v>
      </c>
      <c r="O164" s="257"/>
    </row>
    <row r="165" spans="1:15" ht="11.25">
      <c r="A165" s="258" t="s">
        <v>428</v>
      </c>
      <c r="B165" s="690"/>
      <c r="C165" s="366">
        <v>0</v>
      </c>
      <c r="D165" s="367">
        <v>0</v>
      </c>
      <c r="E165" s="368">
        <v>0</v>
      </c>
      <c r="F165" s="368">
        <v>0</v>
      </c>
      <c r="G165" s="368">
        <v>0</v>
      </c>
      <c r="H165" s="369">
        <v>0</v>
      </c>
      <c r="I165" s="370">
        <v>0</v>
      </c>
      <c r="J165" s="371">
        <v>0</v>
      </c>
      <c r="K165" s="370">
        <v>0</v>
      </c>
      <c r="L165" s="372">
        <v>0</v>
      </c>
      <c r="M165" s="370">
        <v>0</v>
      </c>
      <c r="N165" s="371">
        <v>0</v>
      </c>
      <c r="O165" s="259"/>
    </row>
    <row r="166" spans="1:15" ht="11.25">
      <c r="A166" s="258" t="s">
        <v>429</v>
      </c>
      <c r="B166" s="690"/>
      <c r="C166" s="366">
        <v>5.189322</v>
      </c>
      <c r="D166" s="367">
        <v>5.189322</v>
      </c>
      <c r="E166" s="368">
        <v>5.189322</v>
      </c>
      <c r="F166" s="368">
        <v>0</v>
      </c>
      <c r="G166" s="368">
        <v>0</v>
      </c>
      <c r="H166" s="369">
        <v>0</v>
      </c>
      <c r="I166" s="370">
        <v>0</v>
      </c>
      <c r="J166" s="350">
        <v>0</v>
      </c>
      <c r="K166" s="370">
        <v>0</v>
      </c>
      <c r="L166" s="350">
        <v>0</v>
      </c>
      <c r="M166" s="370">
        <v>0</v>
      </c>
      <c r="N166" s="371">
        <v>0</v>
      </c>
      <c r="O166" s="260"/>
    </row>
    <row r="167" spans="1:15" ht="11.25">
      <c r="A167" s="258" t="s">
        <v>430</v>
      </c>
      <c r="B167" s="690"/>
      <c r="C167" s="366">
        <v>0</v>
      </c>
      <c r="D167" s="367">
        <v>0</v>
      </c>
      <c r="E167" s="368">
        <v>0</v>
      </c>
      <c r="F167" s="368">
        <v>0</v>
      </c>
      <c r="G167" s="368">
        <v>0</v>
      </c>
      <c r="H167" s="369">
        <v>0</v>
      </c>
      <c r="I167" s="370">
        <v>0</v>
      </c>
      <c r="J167" s="371">
        <v>0</v>
      </c>
      <c r="K167" s="370">
        <v>0</v>
      </c>
      <c r="L167" s="372">
        <v>0</v>
      </c>
      <c r="M167" s="370">
        <v>0</v>
      </c>
      <c r="N167" s="371">
        <v>0</v>
      </c>
      <c r="O167" s="259"/>
    </row>
    <row r="168" spans="1:15" ht="11.25">
      <c r="A168" s="258" t="s">
        <v>431</v>
      </c>
      <c r="B168" s="690"/>
      <c r="C168" s="366">
        <v>182.772</v>
      </c>
      <c r="D168" s="367">
        <v>182.772</v>
      </c>
      <c r="E168" s="368">
        <v>182.772</v>
      </c>
      <c r="F168" s="368">
        <v>0</v>
      </c>
      <c r="G168" s="368">
        <v>0</v>
      </c>
      <c r="H168" s="369">
        <v>0</v>
      </c>
      <c r="I168" s="370">
        <v>0</v>
      </c>
      <c r="J168" s="371">
        <v>0</v>
      </c>
      <c r="K168" s="370">
        <v>0</v>
      </c>
      <c r="L168" s="372">
        <v>0</v>
      </c>
      <c r="M168" s="370">
        <v>0</v>
      </c>
      <c r="N168" s="371">
        <v>0</v>
      </c>
      <c r="O168" s="259"/>
    </row>
    <row r="169" spans="1:15" ht="11.25">
      <c r="A169" s="258" t="s">
        <v>432</v>
      </c>
      <c r="B169" s="690"/>
      <c r="C169" s="366">
        <v>100.551436</v>
      </c>
      <c r="D169" s="367">
        <v>100.55</v>
      </c>
      <c r="E169" s="368">
        <v>0</v>
      </c>
      <c r="F169" s="368">
        <v>0</v>
      </c>
      <c r="G169" s="368">
        <v>100.55</v>
      </c>
      <c r="H169" s="369">
        <v>0</v>
      </c>
      <c r="I169" s="370">
        <v>0</v>
      </c>
      <c r="J169" s="371">
        <v>0</v>
      </c>
      <c r="K169" s="370">
        <v>0</v>
      </c>
      <c r="L169" s="372">
        <v>0</v>
      </c>
      <c r="M169" s="370">
        <v>0</v>
      </c>
      <c r="N169" s="371">
        <v>0</v>
      </c>
      <c r="O169" s="259"/>
    </row>
    <row r="170" spans="1:15" ht="11.25">
      <c r="A170" s="261" t="s">
        <v>433</v>
      </c>
      <c r="B170" s="690"/>
      <c r="C170" s="373">
        <v>25.75934</v>
      </c>
      <c r="D170" s="374">
        <v>25.758979</v>
      </c>
      <c r="E170" s="375">
        <v>0</v>
      </c>
      <c r="F170" s="375">
        <v>0</v>
      </c>
      <c r="G170" s="375">
        <v>25.758979</v>
      </c>
      <c r="H170" s="376">
        <v>0</v>
      </c>
      <c r="I170" s="377">
        <v>0</v>
      </c>
      <c r="J170" s="378">
        <v>0</v>
      </c>
      <c r="K170" s="377">
        <v>0</v>
      </c>
      <c r="L170" s="379">
        <v>0</v>
      </c>
      <c r="M170" s="377">
        <v>0</v>
      </c>
      <c r="N170" s="378">
        <v>0</v>
      </c>
      <c r="O170" s="262"/>
    </row>
    <row r="171" spans="1:15" ht="12" thickBot="1">
      <c r="A171" s="263" t="s">
        <v>286</v>
      </c>
      <c r="B171" s="691"/>
      <c r="C171" s="264">
        <f aca="true" t="shared" si="19" ref="C171:N171">+C164+C165+C166+C167+C168+C169+C170</f>
        <v>314.27209799999997</v>
      </c>
      <c r="D171" s="265">
        <f>+D164+D165+D166+D167+D168+D169+D170</f>
        <v>314.270301</v>
      </c>
      <c r="E171" s="266">
        <f>+E164+E165+E166+E167+E168+E169+E170</f>
        <v>187.961322</v>
      </c>
      <c r="F171" s="266">
        <f>+F164+F165+F166+F167+F168+F169+F170</f>
        <v>0</v>
      </c>
      <c r="G171" s="266">
        <f>+G164+G165+G166+G167+G168+G169+G170</f>
        <v>126.308979</v>
      </c>
      <c r="H171" s="267">
        <f>+H164+H165+H166+H167+H168+H169+H170</f>
        <v>0</v>
      </c>
      <c r="I171" s="268">
        <f t="shared" si="19"/>
        <v>0</v>
      </c>
      <c r="J171" s="266">
        <f t="shared" si="19"/>
        <v>0</v>
      </c>
      <c r="K171" s="268">
        <f t="shared" si="19"/>
        <v>0</v>
      </c>
      <c r="L171" s="267">
        <f t="shared" si="19"/>
        <v>0</v>
      </c>
      <c r="M171" s="268">
        <f t="shared" si="19"/>
        <v>0</v>
      </c>
      <c r="N171" s="266">
        <f t="shared" si="19"/>
        <v>0</v>
      </c>
      <c r="O171" s="358">
        <v>0</v>
      </c>
    </row>
    <row r="172" spans="1:15" ht="11.25">
      <c r="A172" s="256" t="s">
        <v>427</v>
      </c>
      <c r="B172" s="689" t="s">
        <v>368</v>
      </c>
      <c r="C172" s="359">
        <v>0</v>
      </c>
      <c r="D172" s="360">
        <v>0</v>
      </c>
      <c r="E172" s="361">
        <v>0</v>
      </c>
      <c r="F172" s="361">
        <v>0</v>
      </c>
      <c r="G172" s="361">
        <v>0</v>
      </c>
      <c r="H172" s="362">
        <v>0</v>
      </c>
      <c r="I172" s="363">
        <v>0</v>
      </c>
      <c r="J172" s="364">
        <v>0</v>
      </c>
      <c r="K172" s="363">
        <v>0</v>
      </c>
      <c r="L172" s="365">
        <v>0</v>
      </c>
      <c r="M172" s="363">
        <v>0</v>
      </c>
      <c r="N172" s="364">
        <v>0</v>
      </c>
      <c r="O172" s="257"/>
    </row>
    <row r="173" spans="1:15" ht="11.25">
      <c r="A173" s="258" t="s">
        <v>428</v>
      </c>
      <c r="B173" s="690"/>
      <c r="C173" s="366">
        <v>0</v>
      </c>
      <c r="D173" s="367">
        <v>0</v>
      </c>
      <c r="E173" s="368">
        <v>0</v>
      </c>
      <c r="F173" s="368">
        <v>0</v>
      </c>
      <c r="G173" s="368">
        <v>0</v>
      </c>
      <c r="H173" s="369">
        <v>0</v>
      </c>
      <c r="I173" s="370">
        <v>0</v>
      </c>
      <c r="J173" s="371">
        <v>0</v>
      </c>
      <c r="K173" s="370">
        <v>0</v>
      </c>
      <c r="L173" s="372">
        <v>0</v>
      </c>
      <c r="M173" s="370">
        <v>0</v>
      </c>
      <c r="N173" s="371">
        <v>0</v>
      </c>
      <c r="O173" s="259"/>
    </row>
    <row r="174" spans="1:15" ht="11.25">
      <c r="A174" s="258" t="s">
        <v>429</v>
      </c>
      <c r="B174" s="690"/>
      <c r="C174" s="366">
        <v>13.257067</v>
      </c>
      <c r="D174" s="367">
        <v>13.254923</v>
      </c>
      <c r="E174" s="368">
        <v>0</v>
      </c>
      <c r="F174" s="368">
        <v>0</v>
      </c>
      <c r="G174" s="368">
        <v>13.254923</v>
      </c>
      <c r="H174" s="369">
        <v>0</v>
      </c>
      <c r="I174" s="370">
        <v>0</v>
      </c>
      <c r="J174" s="350">
        <v>0</v>
      </c>
      <c r="K174" s="370">
        <v>0</v>
      </c>
      <c r="L174" s="350">
        <v>0</v>
      </c>
      <c r="M174" s="370">
        <v>0</v>
      </c>
      <c r="N174" s="371">
        <v>0</v>
      </c>
      <c r="O174" s="260"/>
    </row>
    <row r="175" spans="1:15" ht="11.25">
      <c r="A175" s="258" t="s">
        <v>430</v>
      </c>
      <c r="B175" s="690"/>
      <c r="C175" s="366">
        <v>0</v>
      </c>
      <c r="D175" s="367">
        <v>0</v>
      </c>
      <c r="E175" s="368">
        <v>0</v>
      </c>
      <c r="F175" s="368">
        <v>0</v>
      </c>
      <c r="G175" s="368">
        <v>0</v>
      </c>
      <c r="H175" s="369">
        <v>0</v>
      </c>
      <c r="I175" s="370">
        <v>0</v>
      </c>
      <c r="J175" s="371">
        <v>0</v>
      </c>
      <c r="K175" s="370">
        <v>0</v>
      </c>
      <c r="L175" s="372">
        <v>0</v>
      </c>
      <c r="M175" s="370">
        <v>0</v>
      </c>
      <c r="N175" s="371">
        <v>0</v>
      </c>
      <c r="O175" s="259"/>
    </row>
    <row r="176" spans="1:15" ht="11.25">
      <c r="A176" s="258" t="s">
        <v>431</v>
      </c>
      <c r="B176" s="690"/>
      <c r="C176" s="366">
        <v>0</v>
      </c>
      <c r="D176" s="367">
        <v>0</v>
      </c>
      <c r="E176" s="368">
        <v>0</v>
      </c>
      <c r="F176" s="368">
        <v>0</v>
      </c>
      <c r="G176" s="368">
        <v>0</v>
      </c>
      <c r="H176" s="369">
        <v>0</v>
      </c>
      <c r="I176" s="370">
        <v>0</v>
      </c>
      <c r="J176" s="371">
        <v>0</v>
      </c>
      <c r="K176" s="370">
        <v>0</v>
      </c>
      <c r="L176" s="372">
        <v>0</v>
      </c>
      <c r="M176" s="370">
        <v>0</v>
      </c>
      <c r="N176" s="371">
        <v>0</v>
      </c>
      <c r="O176" s="259"/>
    </row>
    <row r="177" spans="1:15" ht="11.25">
      <c r="A177" s="258" t="s">
        <v>432</v>
      </c>
      <c r="B177" s="690"/>
      <c r="C177" s="366">
        <v>32.619464</v>
      </c>
      <c r="D177" s="367">
        <v>32.613662</v>
      </c>
      <c r="E177" s="368">
        <v>0</v>
      </c>
      <c r="F177" s="368">
        <v>0</v>
      </c>
      <c r="G177" s="368">
        <v>11.909103</v>
      </c>
      <c r="H177" s="369">
        <v>20.704559</v>
      </c>
      <c r="I177" s="370">
        <v>0</v>
      </c>
      <c r="J177" s="371">
        <v>0</v>
      </c>
      <c r="K177" s="370">
        <v>0</v>
      </c>
      <c r="L177" s="372">
        <v>0</v>
      </c>
      <c r="M177" s="370">
        <v>0</v>
      </c>
      <c r="N177" s="371">
        <v>0</v>
      </c>
      <c r="O177" s="259"/>
    </row>
    <row r="178" spans="1:15" ht="11.25">
      <c r="A178" s="261" t="s">
        <v>433</v>
      </c>
      <c r="B178" s="690"/>
      <c r="C178" s="373">
        <v>15.11571</v>
      </c>
      <c r="D178" s="374">
        <v>15.112597</v>
      </c>
      <c r="E178" s="375">
        <v>0</v>
      </c>
      <c r="F178" s="375">
        <v>0</v>
      </c>
      <c r="G178" s="375">
        <v>15.112597</v>
      </c>
      <c r="H178" s="376">
        <v>0</v>
      </c>
      <c r="I178" s="377">
        <v>0</v>
      </c>
      <c r="J178" s="378">
        <v>0</v>
      </c>
      <c r="K178" s="377">
        <v>0</v>
      </c>
      <c r="L178" s="379">
        <v>0</v>
      </c>
      <c r="M178" s="377">
        <v>0</v>
      </c>
      <c r="N178" s="378">
        <v>0</v>
      </c>
      <c r="O178" s="262"/>
    </row>
    <row r="179" spans="1:15" ht="12" thickBot="1">
      <c r="A179" s="263" t="s">
        <v>286</v>
      </c>
      <c r="B179" s="691"/>
      <c r="C179" s="264">
        <f aca="true" t="shared" si="20" ref="C179:N179">+C172+C173+C174+C175+C176+C177+C178</f>
        <v>60.992241</v>
      </c>
      <c r="D179" s="265">
        <f>+D172+D173+D174+D175+D176+D177+D178</f>
        <v>60.981182</v>
      </c>
      <c r="E179" s="266">
        <f>+E172+E173+E174+E175+E176+E177+E178</f>
        <v>0</v>
      </c>
      <c r="F179" s="266">
        <f>+F172+F173+F174+F175+F176+F177+F178</f>
        <v>0</v>
      </c>
      <c r="G179" s="266">
        <f>+G172+G173+G174+G175+G176+G177+G178</f>
        <v>40.276623</v>
      </c>
      <c r="H179" s="267">
        <f>+H172+H173+H174+H175+H176+H177+H178</f>
        <v>20.704559</v>
      </c>
      <c r="I179" s="268">
        <f t="shared" si="20"/>
        <v>0</v>
      </c>
      <c r="J179" s="266">
        <f t="shared" si="20"/>
        <v>0</v>
      </c>
      <c r="K179" s="268">
        <f t="shared" si="20"/>
        <v>0</v>
      </c>
      <c r="L179" s="267">
        <f t="shared" si="20"/>
        <v>0</v>
      </c>
      <c r="M179" s="268">
        <f t="shared" si="20"/>
        <v>0</v>
      </c>
      <c r="N179" s="266">
        <f t="shared" si="20"/>
        <v>0</v>
      </c>
      <c r="O179" s="358">
        <v>7.872765</v>
      </c>
    </row>
    <row r="180" spans="1:15" ht="11.25">
      <c r="A180" s="256" t="s">
        <v>427</v>
      </c>
      <c r="B180" s="689" t="s">
        <v>369</v>
      </c>
      <c r="C180" s="359">
        <v>0</v>
      </c>
      <c r="D180" s="360">
        <v>0</v>
      </c>
      <c r="E180" s="361">
        <v>0</v>
      </c>
      <c r="F180" s="361">
        <v>0</v>
      </c>
      <c r="G180" s="361">
        <v>0</v>
      </c>
      <c r="H180" s="362">
        <v>0</v>
      </c>
      <c r="I180" s="363">
        <v>0</v>
      </c>
      <c r="J180" s="364">
        <v>0</v>
      </c>
      <c r="K180" s="363">
        <v>0</v>
      </c>
      <c r="L180" s="365">
        <v>0</v>
      </c>
      <c r="M180" s="363">
        <v>0</v>
      </c>
      <c r="N180" s="364">
        <v>0</v>
      </c>
      <c r="O180" s="257"/>
    </row>
    <row r="181" spans="1:15" ht="11.25">
      <c r="A181" s="258" t="s">
        <v>428</v>
      </c>
      <c r="B181" s="690"/>
      <c r="C181" s="366">
        <v>2.839099</v>
      </c>
      <c r="D181" s="367">
        <v>2.839099</v>
      </c>
      <c r="E181" s="368">
        <v>2.839099</v>
      </c>
      <c r="F181" s="368">
        <v>0</v>
      </c>
      <c r="G181" s="368">
        <v>0</v>
      </c>
      <c r="H181" s="369">
        <v>0</v>
      </c>
      <c r="I181" s="370">
        <v>0</v>
      </c>
      <c r="J181" s="371">
        <v>0</v>
      </c>
      <c r="K181" s="370">
        <v>0</v>
      </c>
      <c r="L181" s="372">
        <v>0</v>
      </c>
      <c r="M181" s="370">
        <v>0</v>
      </c>
      <c r="N181" s="371">
        <v>0</v>
      </c>
      <c r="O181" s="259"/>
    </row>
    <row r="182" spans="1:15" ht="11.25">
      <c r="A182" s="258" t="s">
        <v>429</v>
      </c>
      <c r="B182" s="690"/>
      <c r="C182" s="366">
        <v>0.086337</v>
      </c>
      <c r="D182" s="367">
        <v>0.086337</v>
      </c>
      <c r="E182" s="368">
        <v>0.086337</v>
      </c>
      <c r="F182" s="368">
        <v>0</v>
      </c>
      <c r="G182" s="368">
        <v>0</v>
      </c>
      <c r="H182" s="369">
        <v>0</v>
      </c>
      <c r="I182" s="370">
        <v>0</v>
      </c>
      <c r="J182" s="350">
        <v>0</v>
      </c>
      <c r="K182" s="370">
        <v>0</v>
      </c>
      <c r="L182" s="350">
        <v>0</v>
      </c>
      <c r="M182" s="370">
        <v>0</v>
      </c>
      <c r="N182" s="371">
        <v>0</v>
      </c>
      <c r="O182" s="260"/>
    </row>
    <row r="183" spans="1:15" ht="11.25">
      <c r="A183" s="258" t="s">
        <v>430</v>
      </c>
      <c r="B183" s="690"/>
      <c r="C183" s="366">
        <v>0.204937</v>
      </c>
      <c r="D183" s="367">
        <v>0.204937</v>
      </c>
      <c r="E183" s="368">
        <v>0.204937</v>
      </c>
      <c r="F183" s="368">
        <v>0</v>
      </c>
      <c r="G183" s="368">
        <v>0</v>
      </c>
      <c r="H183" s="369">
        <v>0</v>
      </c>
      <c r="I183" s="370">
        <v>0</v>
      </c>
      <c r="J183" s="371">
        <v>0</v>
      </c>
      <c r="K183" s="370">
        <v>0</v>
      </c>
      <c r="L183" s="372">
        <v>0</v>
      </c>
      <c r="M183" s="370">
        <v>0</v>
      </c>
      <c r="N183" s="371">
        <v>0</v>
      </c>
      <c r="O183" s="259"/>
    </row>
    <row r="184" spans="1:15" ht="11.25">
      <c r="A184" s="258" t="s">
        <v>431</v>
      </c>
      <c r="B184" s="690"/>
      <c r="C184" s="366">
        <v>0</v>
      </c>
      <c r="D184" s="367">
        <v>0</v>
      </c>
      <c r="E184" s="368">
        <v>0</v>
      </c>
      <c r="F184" s="368">
        <v>0</v>
      </c>
      <c r="G184" s="368">
        <v>0</v>
      </c>
      <c r="H184" s="369">
        <v>0</v>
      </c>
      <c r="I184" s="370">
        <v>0</v>
      </c>
      <c r="J184" s="371">
        <v>0</v>
      </c>
      <c r="K184" s="370">
        <v>0</v>
      </c>
      <c r="L184" s="372">
        <v>0</v>
      </c>
      <c r="M184" s="370">
        <v>0</v>
      </c>
      <c r="N184" s="371">
        <v>0</v>
      </c>
      <c r="O184" s="259"/>
    </row>
    <row r="185" spans="1:15" ht="11.25">
      <c r="A185" s="258" t="s">
        <v>432</v>
      </c>
      <c r="B185" s="690"/>
      <c r="C185" s="366">
        <v>0.025078</v>
      </c>
      <c r="D185" s="367">
        <v>0.025078</v>
      </c>
      <c r="E185" s="368">
        <v>0.025078</v>
      </c>
      <c r="F185" s="368">
        <v>0</v>
      </c>
      <c r="G185" s="368">
        <v>0</v>
      </c>
      <c r="H185" s="369">
        <v>0</v>
      </c>
      <c r="I185" s="370">
        <v>0</v>
      </c>
      <c r="J185" s="371">
        <v>0</v>
      </c>
      <c r="K185" s="370">
        <v>0</v>
      </c>
      <c r="L185" s="372">
        <v>0</v>
      </c>
      <c r="M185" s="370">
        <v>0</v>
      </c>
      <c r="N185" s="371">
        <v>0</v>
      </c>
      <c r="O185" s="259"/>
    </row>
    <row r="186" spans="1:15" ht="11.25">
      <c r="A186" s="261" t="s">
        <v>433</v>
      </c>
      <c r="B186" s="690"/>
      <c r="C186" s="373">
        <v>26.780878</v>
      </c>
      <c r="D186" s="374">
        <v>26.780878</v>
      </c>
      <c r="E186" s="375">
        <v>26.780878</v>
      </c>
      <c r="F186" s="375">
        <v>0</v>
      </c>
      <c r="G186" s="375">
        <v>0</v>
      </c>
      <c r="H186" s="376">
        <v>0</v>
      </c>
      <c r="I186" s="377">
        <v>0</v>
      </c>
      <c r="J186" s="378">
        <v>0</v>
      </c>
      <c r="K186" s="377">
        <v>0</v>
      </c>
      <c r="L186" s="379">
        <v>0</v>
      </c>
      <c r="M186" s="377">
        <v>0</v>
      </c>
      <c r="N186" s="378">
        <v>0</v>
      </c>
      <c r="O186" s="262"/>
    </row>
    <row r="187" spans="1:15" ht="12" thickBot="1">
      <c r="A187" s="263" t="s">
        <v>286</v>
      </c>
      <c r="B187" s="691"/>
      <c r="C187" s="264">
        <f aca="true" t="shared" si="21" ref="C187:N187">+C180+C181+C182+C183+C184+C185+C186</f>
        <v>29.936329</v>
      </c>
      <c r="D187" s="265">
        <f>+D180+D181+D182+D183+D184+D185+D186</f>
        <v>29.936329</v>
      </c>
      <c r="E187" s="266">
        <f>+E180+E181+E182+E183+E184+E185+E186</f>
        <v>29.936329</v>
      </c>
      <c r="F187" s="266">
        <f>+F180+F181+F182+F183+F184+F185+F186</f>
        <v>0</v>
      </c>
      <c r="G187" s="266">
        <f>+G180+G181+G182+G183+G184+G185+G186</f>
        <v>0</v>
      </c>
      <c r="H187" s="267">
        <f>+H180+H181+H182+H183+H184+H185+H186</f>
        <v>0</v>
      </c>
      <c r="I187" s="268">
        <f t="shared" si="21"/>
        <v>0</v>
      </c>
      <c r="J187" s="266">
        <f t="shared" si="21"/>
        <v>0</v>
      </c>
      <c r="K187" s="268">
        <f t="shared" si="21"/>
        <v>0</v>
      </c>
      <c r="L187" s="267">
        <f t="shared" si="21"/>
        <v>0</v>
      </c>
      <c r="M187" s="268">
        <f t="shared" si="21"/>
        <v>0</v>
      </c>
      <c r="N187" s="266">
        <f t="shared" si="21"/>
        <v>0</v>
      </c>
      <c r="O187" s="358">
        <v>0</v>
      </c>
    </row>
    <row r="188" spans="1:15" ht="11.25">
      <c r="A188" s="256" t="s">
        <v>427</v>
      </c>
      <c r="B188" s="689" t="s">
        <v>370</v>
      </c>
      <c r="C188" s="359">
        <v>2.551947</v>
      </c>
      <c r="D188" s="360">
        <v>2.551947</v>
      </c>
      <c r="E188" s="361">
        <v>0</v>
      </c>
      <c r="F188" s="361">
        <v>0</v>
      </c>
      <c r="G188" s="361">
        <v>0</v>
      </c>
      <c r="H188" s="362">
        <v>5.551068</v>
      </c>
      <c r="I188" s="363">
        <v>0</v>
      </c>
      <c r="J188" s="364">
        <v>0</v>
      </c>
      <c r="K188" s="363">
        <v>0</v>
      </c>
      <c r="L188" s="365">
        <v>0</v>
      </c>
      <c r="M188" s="363">
        <v>0</v>
      </c>
      <c r="N188" s="364">
        <v>0</v>
      </c>
      <c r="O188" s="257"/>
    </row>
    <row r="189" spans="1:15" ht="11.25">
      <c r="A189" s="258" t="s">
        <v>428</v>
      </c>
      <c r="B189" s="690"/>
      <c r="C189" s="366">
        <v>85.040756</v>
      </c>
      <c r="D189" s="367">
        <v>85.040756</v>
      </c>
      <c r="E189" s="368">
        <v>0</v>
      </c>
      <c r="F189" s="368">
        <v>0</v>
      </c>
      <c r="G189" s="368">
        <v>0</v>
      </c>
      <c r="H189" s="369">
        <v>3.836643</v>
      </c>
      <c r="I189" s="370">
        <v>0</v>
      </c>
      <c r="J189" s="371">
        <v>0</v>
      </c>
      <c r="K189" s="370">
        <v>0</v>
      </c>
      <c r="L189" s="372">
        <v>0</v>
      </c>
      <c r="M189" s="370">
        <v>0</v>
      </c>
      <c r="N189" s="371">
        <v>0</v>
      </c>
      <c r="O189" s="259"/>
    </row>
    <row r="190" spans="1:15" ht="11.25">
      <c r="A190" s="258" t="s">
        <v>429</v>
      </c>
      <c r="B190" s="690"/>
      <c r="C190" s="366">
        <v>0</v>
      </c>
      <c r="D190" s="367">
        <v>0</v>
      </c>
      <c r="E190" s="368">
        <v>0</v>
      </c>
      <c r="F190" s="368">
        <v>0</v>
      </c>
      <c r="G190" s="368">
        <v>0</v>
      </c>
      <c r="H190" s="369">
        <v>0</v>
      </c>
      <c r="I190" s="370">
        <v>0</v>
      </c>
      <c r="J190" s="350">
        <v>0</v>
      </c>
      <c r="K190" s="370">
        <v>0</v>
      </c>
      <c r="L190" s="350">
        <v>0</v>
      </c>
      <c r="M190" s="370">
        <v>0</v>
      </c>
      <c r="N190" s="371">
        <v>0</v>
      </c>
      <c r="O190" s="260"/>
    </row>
    <row r="191" spans="1:15" ht="11.25">
      <c r="A191" s="258" t="s">
        <v>430</v>
      </c>
      <c r="B191" s="690"/>
      <c r="C191" s="366">
        <v>53.865272</v>
      </c>
      <c r="D191" s="367">
        <v>53.865272</v>
      </c>
      <c r="E191" s="368">
        <v>0</v>
      </c>
      <c r="F191" s="368">
        <v>0</v>
      </c>
      <c r="G191" s="368">
        <v>0</v>
      </c>
      <c r="H191" s="369">
        <v>0</v>
      </c>
      <c r="I191" s="370">
        <v>0</v>
      </c>
      <c r="J191" s="371">
        <v>0</v>
      </c>
      <c r="K191" s="370">
        <v>0</v>
      </c>
      <c r="L191" s="372">
        <v>0</v>
      </c>
      <c r="M191" s="370">
        <v>0</v>
      </c>
      <c r="N191" s="371">
        <v>0</v>
      </c>
      <c r="O191" s="259"/>
    </row>
    <row r="192" spans="1:15" ht="11.25">
      <c r="A192" s="258" t="s">
        <v>431</v>
      </c>
      <c r="B192" s="690"/>
      <c r="C192" s="366">
        <v>8.559539</v>
      </c>
      <c r="D192" s="367">
        <v>8.559539</v>
      </c>
      <c r="E192" s="368">
        <v>0</v>
      </c>
      <c r="F192" s="368">
        <v>0</v>
      </c>
      <c r="G192" s="368">
        <v>0</v>
      </c>
      <c r="H192" s="369">
        <v>0</v>
      </c>
      <c r="I192" s="370">
        <v>0</v>
      </c>
      <c r="J192" s="371">
        <v>0</v>
      </c>
      <c r="K192" s="370">
        <v>0</v>
      </c>
      <c r="L192" s="372">
        <v>0</v>
      </c>
      <c r="M192" s="370">
        <v>0</v>
      </c>
      <c r="N192" s="371">
        <v>0</v>
      </c>
      <c r="O192" s="259"/>
    </row>
    <row r="193" spans="1:15" ht="11.25">
      <c r="A193" s="258" t="s">
        <v>432</v>
      </c>
      <c r="B193" s="690"/>
      <c r="C193" s="366">
        <v>17.426548</v>
      </c>
      <c r="D193" s="367">
        <v>17.412005</v>
      </c>
      <c r="E193" s="368">
        <v>0</v>
      </c>
      <c r="F193" s="368">
        <v>0</v>
      </c>
      <c r="G193" s="368">
        <v>17.412005</v>
      </c>
      <c r="H193" s="369">
        <v>1.715655</v>
      </c>
      <c r="I193" s="370">
        <v>0</v>
      </c>
      <c r="J193" s="371">
        <v>0</v>
      </c>
      <c r="K193" s="370">
        <v>0</v>
      </c>
      <c r="L193" s="372">
        <v>0</v>
      </c>
      <c r="M193" s="370">
        <v>3.102076</v>
      </c>
      <c r="N193" s="371">
        <v>0</v>
      </c>
      <c r="O193" s="259"/>
    </row>
    <row r="194" spans="1:15" ht="11.25">
      <c r="A194" s="261" t="s">
        <v>433</v>
      </c>
      <c r="B194" s="690"/>
      <c r="C194" s="373">
        <v>41.04543</v>
      </c>
      <c r="D194" s="374">
        <v>41.011453</v>
      </c>
      <c r="E194" s="375">
        <v>1.181997</v>
      </c>
      <c r="F194" s="375">
        <v>0</v>
      </c>
      <c r="G194" s="375">
        <v>39.829456</v>
      </c>
      <c r="H194" s="376">
        <v>0</v>
      </c>
      <c r="I194" s="377">
        <v>0</v>
      </c>
      <c r="J194" s="378">
        <v>0</v>
      </c>
      <c r="K194" s="377">
        <v>0</v>
      </c>
      <c r="L194" s="379">
        <v>0</v>
      </c>
      <c r="M194" s="377">
        <v>0</v>
      </c>
      <c r="N194" s="378">
        <v>0</v>
      </c>
      <c r="O194" s="262"/>
    </row>
    <row r="195" spans="1:15" ht="12" thickBot="1">
      <c r="A195" s="263" t="s">
        <v>286</v>
      </c>
      <c r="B195" s="691"/>
      <c r="C195" s="264">
        <f aca="true" t="shared" si="22" ref="C195:N195">+C188+C189+C190+C191+C192+C193+C194</f>
        <v>208.489492</v>
      </c>
      <c r="D195" s="265">
        <f>+D188+D189+D190+D191+D192+D193+D194</f>
        <v>208.440972</v>
      </c>
      <c r="E195" s="266">
        <f>+E188+E189+E190+E191+E192+E193+E194</f>
        <v>1.181997</v>
      </c>
      <c r="F195" s="266">
        <f>+F188+F189+F190+F191+F192+F193+F194</f>
        <v>0</v>
      </c>
      <c r="G195" s="266">
        <f>+G188+G189+G190+G191+G192+G193+G194</f>
        <v>57.241461</v>
      </c>
      <c r="H195" s="267">
        <f>+H188+H189+H190+H191+H192+H193+H194</f>
        <v>11.103366</v>
      </c>
      <c r="I195" s="268">
        <f t="shared" si="22"/>
        <v>0</v>
      </c>
      <c r="J195" s="266">
        <f t="shared" si="22"/>
        <v>0</v>
      </c>
      <c r="K195" s="268">
        <f t="shared" si="22"/>
        <v>0</v>
      </c>
      <c r="L195" s="267">
        <f t="shared" si="22"/>
        <v>0</v>
      </c>
      <c r="M195" s="268">
        <f t="shared" si="22"/>
        <v>3.102076</v>
      </c>
      <c r="N195" s="266">
        <f t="shared" si="22"/>
        <v>0</v>
      </c>
      <c r="O195" s="358">
        <v>12.487737</v>
      </c>
    </row>
    <row r="196" spans="1:15" ht="11.25">
      <c r="A196" s="256" t="s">
        <v>427</v>
      </c>
      <c r="B196" s="689" t="s">
        <v>371</v>
      </c>
      <c r="C196" s="359">
        <v>39.515256</v>
      </c>
      <c r="D196" s="360">
        <v>0</v>
      </c>
      <c r="E196" s="361">
        <v>19.436006</v>
      </c>
      <c r="F196" s="361">
        <v>0</v>
      </c>
      <c r="G196" s="361">
        <v>0</v>
      </c>
      <c r="H196" s="362">
        <v>20.07925</v>
      </c>
      <c r="I196" s="363">
        <v>0</v>
      </c>
      <c r="J196" s="364">
        <v>0</v>
      </c>
      <c r="K196" s="363">
        <v>0</v>
      </c>
      <c r="L196" s="365">
        <v>0</v>
      </c>
      <c r="M196" s="363">
        <v>2.164835</v>
      </c>
      <c r="N196" s="364">
        <v>-5.5E-05</v>
      </c>
      <c r="O196" s="257"/>
    </row>
    <row r="197" spans="1:15" ht="11.25">
      <c r="A197" s="258" t="s">
        <v>428</v>
      </c>
      <c r="B197" s="690"/>
      <c r="C197" s="366">
        <v>450.052007</v>
      </c>
      <c r="D197" s="367">
        <v>0</v>
      </c>
      <c r="E197" s="368">
        <v>0</v>
      </c>
      <c r="F197" s="368">
        <v>0</v>
      </c>
      <c r="G197" s="368">
        <v>450.052007</v>
      </c>
      <c r="H197" s="369">
        <v>0</v>
      </c>
      <c r="I197" s="370">
        <v>0</v>
      </c>
      <c r="J197" s="371">
        <v>0</v>
      </c>
      <c r="K197" s="370">
        <v>0</v>
      </c>
      <c r="L197" s="372">
        <v>0</v>
      </c>
      <c r="M197" s="370">
        <v>0</v>
      </c>
      <c r="N197" s="371">
        <v>0</v>
      </c>
      <c r="O197" s="259"/>
    </row>
    <row r="198" spans="1:15" ht="11.25">
      <c r="A198" s="258" t="s">
        <v>429</v>
      </c>
      <c r="B198" s="690"/>
      <c r="C198" s="366">
        <v>0</v>
      </c>
      <c r="D198" s="367">
        <v>0</v>
      </c>
      <c r="E198" s="368">
        <v>0</v>
      </c>
      <c r="F198" s="368">
        <v>0</v>
      </c>
      <c r="G198" s="368">
        <v>0</v>
      </c>
      <c r="H198" s="369">
        <v>0</v>
      </c>
      <c r="I198" s="370">
        <v>0</v>
      </c>
      <c r="J198" s="350">
        <v>0</v>
      </c>
      <c r="K198" s="370">
        <v>0</v>
      </c>
      <c r="L198" s="350">
        <v>0</v>
      </c>
      <c r="M198" s="370">
        <v>0</v>
      </c>
      <c r="N198" s="371">
        <v>0</v>
      </c>
      <c r="O198" s="260"/>
    </row>
    <row r="199" spans="1:15" ht="11.25">
      <c r="A199" s="258" t="s">
        <v>430</v>
      </c>
      <c r="B199" s="690"/>
      <c r="C199" s="366">
        <v>0</v>
      </c>
      <c r="D199" s="367">
        <v>0</v>
      </c>
      <c r="E199" s="368">
        <v>0</v>
      </c>
      <c r="F199" s="368">
        <v>0</v>
      </c>
      <c r="G199" s="368">
        <v>0</v>
      </c>
      <c r="H199" s="369">
        <v>0</v>
      </c>
      <c r="I199" s="370">
        <v>0</v>
      </c>
      <c r="J199" s="371">
        <v>0</v>
      </c>
      <c r="K199" s="370">
        <v>0</v>
      </c>
      <c r="L199" s="372">
        <v>0</v>
      </c>
      <c r="M199" s="370">
        <v>0</v>
      </c>
      <c r="N199" s="371">
        <v>0</v>
      </c>
      <c r="O199" s="259"/>
    </row>
    <row r="200" spans="1:15" ht="11.25">
      <c r="A200" s="258" t="s">
        <v>431</v>
      </c>
      <c r="B200" s="690"/>
      <c r="C200" s="366">
        <v>0</v>
      </c>
      <c r="D200" s="367">
        <v>0</v>
      </c>
      <c r="E200" s="368">
        <v>0</v>
      </c>
      <c r="F200" s="368">
        <v>0</v>
      </c>
      <c r="G200" s="368">
        <v>0</v>
      </c>
      <c r="H200" s="369">
        <v>0</v>
      </c>
      <c r="I200" s="370">
        <v>0</v>
      </c>
      <c r="J200" s="371">
        <v>0</v>
      </c>
      <c r="K200" s="370">
        <v>0</v>
      </c>
      <c r="L200" s="372">
        <v>0</v>
      </c>
      <c r="M200" s="370">
        <v>0</v>
      </c>
      <c r="N200" s="371">
        <v>0</v>
      </c>
      <c r="O200" s="259"/>
    </row>
    <row r="201" spans="1:15" ht="11.25">
      <c r="A201" s="258" t="s">
        <v>432</v>
      </c>
      <c r="B201" s="690"/>
      <c r="C201" s="366">
        <v>7.8776</v>
      </c>
      <c r="D201" s="367">
        <v>7.8776</v>
      </c>
      <c r="E201" s="368">
        <v>7.8776</v>
      </c>
      <c r="F201" s="368">
        <v>0</v>
      </c>
      <c r="G201" s="368">
        <v>0</v>
      </c>
      <c r="H201" s="369">
        <v>0</v>
      </c>
      <c r="I201" s="370">
        <v>0</v>
      </c>
      <c r="J201" s="371">
        <v>0</v>
      </c>
      <c r="K201" s="370">
        <v>0</v>
      </c>
      <c r="L201" s="372">
        <v>0</v>
      </c>
      <c r="M201" s="370">
        <v>0</v>
      </c>
      <c r="N201" s="371">
        <v>0</v>
      </c>
      <c r="O201" s="259"/>
    </row>
    <row r="202" spans="1:15" ht="11.25">
      <c r="A202" s="261" t="s">
        <v>433</v>
      </c>
      <c r="B202" s="690"/>
      <c r="C202" s="373">
        <v>7.388275</v>
      </c>
      <c r="D202" s="374">
        <v>7.388275</v>
      </c>
      <c r="E202" s="375">
        <v>7.388275</v>
      </c>
      <c r="F202" s="375">
        <v>0</v>
      </c>
      <c r="G202" s="375">
        <v>0</v>
      </c>
      <c r="H202" s="376">
        <v>0</v>
      </c>
      <c r="I202" s="377">
        <v>0</v>
      </c>
      <c r="J202" s="378">
        <v>0</v>
      </c>
      <c r="K202" s="377">
        <v>0</v>
      </c>
      <c r="L202" s="379">
        <v>0</v>
      </c>
      <c r="M202" s="377">
        <v>0</v>
      </c>
      <c r="N202" s="378">
        <v>0</v>
      </c>
      <c r="O202" s="262"/>
    </row>
    <row r="203" spans="1:15" ht="12" thickBot="1">
      <c r="A203" s="263" t="s">
        <v>286</v>
      </c>
      <c r="B203" s="691"/>
      <c r="C203" s="264">
        <f aca="true" t="shared" si="23" ref="C203:N203">+C196+C197+C198+C199+C200+C201+C202</f>
        <v>504.833138</v>
      </c>
      <c r="D203" s="265">
        <f>+D196+D197+D198+D199+D200+D201+D202</f>
        <v>15.265875000000001</v>
      </c>
      <c r="E203" s="266">
        <f>+E196+E197+E198+E199+E200+E201+E202</f>
        <v>34.701881</v>
      </c>
      <c r="F203" s="266">
        <f>+F196+F197+F198+F199+F200+F201+F202</f>
        <v>0</v>
      </c>
      <c r="G203" s="266">
        <f>+G196+G197+G198+G199+G200+G201+G202</f>
        <v>450.052007</v>
      </c>
      <c r="H203" s="267">
        <f>+H196+H197+H198+H199+H200+H201+H202</f>
        <v>20.07925</v>
      </c>
      <c r="I203" s="268">
        <f t="shared" si="23"/>
        <v>0</v>
      </c>
      <c r="J203" s="266">
        <f t="shared" si="23"/>
        <v>0</v>
      </c>
      <c r="K203" s="268">
        <f t="shared" si="23"/>
        <v>0</v>
      </c>
      <c r="L203" s="267">
        <f t="shared" si="23"/>
        <v>0</v>
      </c>
      <c r="M203" s="268">
        <f t="shared" si="23"/>
        <v>2.164835</v>
      </c>
      <c r="N203" s="266">
        <f t="shared" si="23"/>
        <v>-5.5E-05</v>
      </c>
      <c r="O203" s="358">
        <v>190.804466</v>
      </c>
    </row>
    <row r="204" spans="1:15" ht="11.25">
      <c r="A204" s="256" t="s">
        <v>427</v>
      </c>
      <c r="B204" s="689" t="s">
        <v>372</v>
      </c>
      <c r="C204" s="359">
        <v>32.166622</v>
      </c>
      <c r="D204" s="360">
        <v>32.156368</v>
      </c>
      <c r="E204" s="361">
        <v>0</v>
      </c>
      <c r="F204" s="361">
        <v>0</v>
      </c>
      <c r="G204" s="361">
        <v>29.999583</v>
      </c>
      <c r="H204" s="362">
        <v>2.156786</v>
      </c>
      <c r="I204" s="363">
        <v>0</v>
      </c>
      <c r="J204" s="364">
        <v>0</v>
      </c>
      <c r="K204" s="363">
        <v>0</v>
      </c>
      <c r="L204" s="365">
        <v>0</v>
      </c>
      <c r="M204" s="363">
        <v>0.249762</v>
      </c>
      <c r="N204" s="364">
        <v>2.6E-05</v>
      </c>
      <c r="O204" s="257"/>
    </row>
    <row r="205" spans="1:15" ht="11.25">
      <c r="A205" s="258" t="s">
        <v>428</v>
      </c>
      <c r="B205" s="690"/>
      <c r="C205" s="366">
        <v>36.573847</v>
      </c>
      <c r="D205" s="367">
        <v>36.561413</v>
      </c>
      <c r="E205" s="368">
        <v>0</v>
      </c>
      <c r="F205" s="368">
        <v>0</v>
      </c>
      <c r="G205" s="368">
        <v>36.178985</v>
      </c>
      <c r="H205" s="369">
        <v>0.382427</v>
      </c>
      <c r="I205" s="370">
        <v>0</v>
      </c>
      <c r="J205" s="371">
        <v>0</v>
      </c>
      <c r="K205" s="370">
        <v>0</v>
      </c>
      <c r="L205" s="372">
        <v>0</v>
      </c>
      <c r="M205" s="370">
        <v>4.1</v>
      </c>
      <c r="N205" s="371">
        <v>0.000428</v>
      </c>
      <c r="O205" s="259"/>
    </row>
    <row r="206" spans="1:15" ht="11.25">
      <c r="A206" s="258" t="s">
        <v>429</v>
      </c>
      <c r="B206" s="690"/>
      <c r="C206" s="366">
        <v>0</v>
      </c>
      <c r="D206" s="367">
        <v>0</v>
      </c>
      <c r="E206" s="368">
        <v>0</v>
      </c>
      <c r="F206" s="368">
        <v>0</v>
      </c>
      <c r="G206" s="368">
        <v>0</v>
      </c>
      <c r="H206" s="369">
        <v>0</v>
      </c>
      <c r="I206" s="370">
        <v>0</v>
      </c>
      <c r="J206" s="350">
        <v>0</v>
      </c>
      <c r="K206" s="370">
        <v>0</v>
      </c>
      <c r="L206" s="350">
        <v>0</v>
      </c>
      <c r="M206" s="370">
        <v>0</v>
      </c>
      <c r="N206" s="371">
        <v>0</v>
      </c>
      <c r="O206" s="260"/>
    </row>
    <row r="207" spans="1:15" ht="11.25">
      <c r="A207" s="258" t="s">
        <v>430</v>
      </c>
      <c r="B207" s="690"/>
      <c r="C207" s="366">
        <v>0</v>
      </c>
      <c r="D207" s="367">
        <v>0</v>
      </c>
      <c r="E207" s="368">
        <v>0</v>
      </c>
      <c r="F207" s="368">
        <v>0</v>
      </c>
      <c r="G207" s="368">
        <v>0</v>
      </c>
      <c r="H207" s="369">
        <v>0</v>
      </c>
      <c r="I207" s="370">
        <v>0</v>
      </c>
      <c r="J207" s="371">
        <v>0</v>
      </c>
      <c r="K207" s="370">
        <v>0</v>
      </c>
      <c r="L207" s="372">
        <v>0</v>
      </c>
      <c r="M207" s="370">
        <v>0</v>
      </c>
      <c r="N207" s="371">
        <v>0</v>
      </c>
      <c r="O207" s="259"/>
    </row>
    <row r="208" spans="1:15" ht="11.25">
      <c r="A208" s="258" t="s">
        <v>431</v>
      </c>
      <c r="B208" s="690"/>
      <c r="C208" s="366">
        <v>0</v>
      </c>
      <c r="D208" s="367">
        <v>0</v>
      </c>
      <c r="E208" s="368">
        <v>0</v>
      </c>
      <c r="F208" s="368">
        <v>0</v>
      </c>
      <c r="G208" s="368">
        <v>0</v>
      </c>
      <c r="H208" s="369">
        <v>0</v>
      </c>
      <c r="I208" s="370">
        <v>0</v>
      </c>
      <c r="J208" s="371">
        <v>0</v>
      </c>
      <c r="K208" s="370">
        <v>0</v>
      </c>
      <c r="L208" s="372">
        <v>0</v>
      </c>
      <c r="M208" s="370">
        <v>0</v>
      </c>
      <c r="N208" s="371">
        <v>0</v>
      </c>
      <c r="O208" s="259"/>
    </row>
    <row r="209" spans="1:15" ht="11.25">
      <c r="A209" s="258" t="s">
        <v>432</v>
      </c>
      <c r="B209" s="690"/>
      <c r="C209" s="366">
        <v>0</v>
      </c>
      <c r="D209" s="367">
        <v>0</v>
      </c>
      <c r="E209" s="368">
        <v>0</v>
      </c>
      <c r="F209" s="368">
        <v>0</v>
      </c>
      <c r="G209" s="368">
        <v>0</v>
      </c>
      <c r="H209" s="369">
        <v>0</v>
      </c>
      <c r="I209" s="370">
        <v>0</v>
      </c>
      <c r="J209" s="371">
        <v>0</v>
      </c>
      <c r="K209" s="370">
        <v>0</v>
      </c>
      <c r="L209" s="372">
        <v>0</v>
      </c>
      <c r="M209" s="370">
        <v>0</v>
      </c>
      <c r="N209" s="371">
        <v>0</v>
      </c>
      <c r="O209" s="259"/>
    </row>
    <row r="210" spans="1:15" ht="11.25">
      <c r="A210" s="261" t="s">
        <v>433</v>
      </c>
      <c r="B210" s="690"/>
      <c r="C210" s="373">
        <v>244.694369</v>
      </c>
      <c r="D210" s="374">
        <v>244.516964</v>
      </c>
      <c r="E210" s="375">
        <v>0</v>
      </c>
      <c r="F210" s="375">
        <v>0</v>
      </c>
      <c r="G210" s="375">
        <v>76.49018</v>
      </c>
      <c r="H210" s="376">
        <v>168.026784</v>
      </c>
      <c r="I210" s="377">
        <v>0</v>
      </c>
      <c r="J210" s="378">
        <v>0</v>
      </c>
      <c r="K210" s="377">
        <v>0</v>
      </c>
      <c r="L210" s="379">
        <v>0</v>
      </c>
      <c r="M210" s="377">
        <v>15.585234</v>
      </c>
      <c r="N210" s="378">
        <v>0.011819</v>
      </c>
      <c r="O210" s="262"/>
    </row>
    <row r="211" spans="1:15" ht="12" thickBot="1">
      <c r="A211" s="263" t="s">
        <v>286</v>
      </c>
      <c r="B211" s="691"/>
      <c r="C211" s="264">
        <f aca="true" t="shared" si="24" ref="C211:N211">+C204+C205+C206+C207+C208+C209+C210</f>
        <v>313.434838</v>
      </c>
      <c r="D211" s="265">
        <f>+D204+D205+D206+D207+D208+D209+D210</f>
        <v>313.234745</v>
      </c>
      <c r="E211" s="266">
        <f>+E204+E205+E206+E207+E208+E209+E210</f>
        <v>0</v>
      </c>
      <c r="F211" s="266">
        <f>+F204+F205+F206+F207+F208+F209+F210</f>
        <v>0</v>
      </c>
      <c r="G211" s="266">
        <f>+G204+G205+G206+G207+G208+G209+G210</f>
        <v>142.668748</v>
      </c>
      <c r="H211" s="267">
        <f>+H204+H205+H206+H207+H208+H209+H210</f>
        <v>170.56599699999998</v>
      </c>
      <c r="I211" s="268">
        <f t="shared" si="24"/>
        <v>0</v>
      </c>
      <c r="J211" s="266">
        <f t="shared" si="24"/>
        <v>0</v>
      </c>
      <c r="K211" s="268">
        <f t="shared" si="24"/>
        <v>0</v>
      </c>
      <c r="L211" s="267">
        <f t="shared" si="24"/>
        <v>0</v>
      </c>
      <c r="M211" s="268">
        <f t="shared" si="24"/>
        <v>19.934995999999998</v>
      </c>
      <c r="N211" s="266">
        <f t="shared" si="24"/>
        <v>0.012273</v>
      </c>
      <c r="O211" s="358">
        <v>27.612486</v>
      </c>
    </row>
    <row r="212" spans="1:15" ht="11.25">
      <c r="A212" s="256" t="s">
        <v>427</v>
      </c>
      <c r="B212" s="689" t="s">
        <v>373</v>
      </c>
      <c r="C212" s="359">
        <v>16.080828</v>
      </c>
      <c r="D212" s="360">
        <v>16.080123</v>
      </c>
      <c r="E212" s="361">
        <v>8.972689</v>
      </c>
      <c r="F212" s="361">
        <v>0</v>
      </c>
      <c r="G212" s="361">
        <v>0</v>
      </c>
      <c r="H212" s="362">
        <v>7.107434</v>
      </c>
      <c r="I212" s="363">
        <v>0</v>
      </c>
      <c r="J212" s="364">
        <v>0</v>
      </c>
      <c r="K212" s="363">
        <v>0</v>
      </c>
      <c r="L212" s="365">
        <v>0</v>
      </c>
      <c r="M212" s="363">
        <v>0</v>
      </c>
      <c r="N212" s="364">
        <v>0</v>
      </c>
      <c r="O212" s="257"/>
    </row>
    <row r="213" spans="1:15" ht="11.25">
      <c r="A213" s="258" t="s">
        <v>428</v>
      </c>
      <c r="B213" s="690"/>
      <c r="C213" s="366">
        <v>1674.538065</v>
      </c>
      <c r="D213" s="367">
        <v>1674.291594</v>
      </c>
      <c r="E213" s="368">
        <v>97.623352</v>
      </c>
      <c r="F213" s="368">
        <v>0</v>
      </c>
      <c r="G213" s="368">
        <v>1472.052589</v>
      </c>
      <c r="H213" s="369">
        <v>104.615653</v>
      </c>
      <c r="I213" s="370">
        <v>0</v>
      </c>
      <c r="J213" s="371">
        <v>0</v>
      </c>
      <c r="K213" s="370">
        <v>0</v>
      </c>
      <c r="L213" s="372">
        <v>0</v>
      </c>
      <c r="M213" s="370">
        <v>0</v>
      </c>
      <c r="N213" s="371">
        <v>0</v>
      </c>
      <c r="O213" s="259"/>
    </row>
    <row r="214" spans="1:15" ht="11.25">
      <c r="A214" s="258" t="s">
        <v>429</v>
      </c>
      <c r="B214" s="690"/>
      <c r="C214" s="366">
        <v>1912.21118</v>
      </c>
      <c r="D214" s="367">
        <v>1911.660351</v>
      </c>
      <c r="E214" s="368">
        <v>35.284461</v>
      </c>
      <c r="F214" s="368">
        <v>0</v>
      </c>
      <c r="G214" s="368">
        <v>1876.37589</v>
      </c>
      <c r="H214" s="369">
        <v>0</v>
      </c>
      <c r="I214" s="370">
        <v>0</v>
      </c>
      <c r="J214" s="350">
        <v>0</v>
      </c>
      <c r="K214" s="370">
        <v>0</v>
      </c>
      <c r="L214" s="350">
        <v>0</v>
      </c>
      <c r="M214" s="370">
        <v>0</v>
      </c>
      <c r="N214" s="371">
        <v>0</v>
      </c>
      <c r="O214" s="260"/>
    </row>
    <row r="215" spans="1:15" ht="11.25">
      <c r="A215" s="258" t="s">
        <v>430</v>
      </c>
      <c r="B215" s="690"/>
      <c r="C215" s="366">
        <v>3299.897567</v>
      </c>
      <c r="D215" s="367">
        <v>3298.889951</v>
      </c>
      <c r="E215" s="368">
        <v>1.507959</v>
      </c>
      <c r="F215" s="368">
        <v>0</v>
      </c>
      <c r="G215" s="368">
        <v>3297.381992</v>
      </c>
      <c r="H215" s="369">
        <v>0</v>
      </c>
      <c r="I215" s="370">
        <v>0</v>
      </c>
      <c r="J215" s="371">
        <v>0</v>
      </c>
      <c r="K215" s="370">
        <v>0</v>
      </c>
      <c r="L215" s="372">
        <v>0</v>
      </c>
      <c r="M215" s="370">
        <v>0</v>
      </c>
      <c r="N215" s="371">
        <v>0</v>
      </c>
      <c r="O215" s="259"/>
    </row>
    <row r="216" spans="1:15" ht="11.25">
      <c r="A216" s="258" t="s">
        <v>431</v>
      </c>
      <c r="B216" s="690"/>
      <c r="C216" s="366">
        <v>671.696152</v>
      </c>
      <c r="D216" s="367">
        <v>671.494971</v>
      </c>
      <c r="E216" s="368">
        <v>10.134528</v>
      </c>
      <c r="F216" s="368">
        <v>0</v>
      </c>
      <c r="G216" s="368">
        <v>657.232149</v>
      </c>
      <c r="H216" s="369">
        <v>0</v>
      </c>
      <c r="I216" s="370">
        <v>0</v>
      </c>
      <c r="J216" s="371">
        <v>0</v>
      </c>
      <c r="K216" s="370">
        <v>0</v>
      </c>
      <c r="L216" s="372">
        <v>0</v>
      </c>
      <c r="M216" s="370">
        <v>0</v>
      </c>
      <c r="N216" s="371">
        <v>0</v>
      </c>
      <c r="O216" s="259"/>
    </row>
    <row r="217" spans="1:15" ht="11.25">
      <c r="A217" s="258" t="s">
        <v>432</v>
      </c>
      <c r="B217" s="690"/>
      <c r="C217" s="366">
        <v>4759.4887</v>
      </c>
      <c r="D217" s="367">
        <v>4758.03546</v>
      </c>
      <c r="E217" s="368">
        <v>89.317225</v>
      </c>
      <c r="F217" s="368">
        <v>0</v>
      </c>
      <c r="G217" s="368">
        <v>4650.349363</v>
      </c>
      <c r="H217" s="369">
        <v>18.368872</v>
      </c>
      <c r="I217" s="370">
        <v>0</v>
      </c>
      <c r="J217" s="371">
        <v>0</v>
      </c>
      <c r="K217" s="370">
        <v>0</v>
      </c>
      <c r="L217" s="372">
        <v>0</v>
      </c>
      <c r="M217" s="370">
        <v>2.08003</v>
      </c>
      <c r="N217" s="371">
        <v>0.001019</v>
      </c>
      <c r="O217" s="259"/>
    </row>
    <row r="218" spans="1:15" ht="11.25">
      <c r="A218" s="261" t="s">
        <v>433</v>
      </c>
      <c r="B218" s="690"/>
      <c r="C218" s="373">
        <v>708.984275</v>
      </c>
      <c r="D218" s="374">
        <v>708.796826</v>
      </c>
      <c r="E218" s="375">
        <v>85.825695</v>
      </c>
      <c r="F218" s="375">
        <v>0</v>
      </c>
      <c r="G218" s="375">
        <v>346.019573</v>
      </c>
      <c r="H218" s="376">
        <v>276.951558</v>
      </c>
      <c r="I218" s="377">
        <v>0</v>
      </c>
      <c r="J218" s="378">
        <v>0</v>
      </c>
      <c r="K218" s="377">
        <v>0</v>
      </c>
      <c r="L218" s="379">
        <v>0</v>
      </c>
      <c r="M218" s="377">
        <v>23.069875</v>
      </c>
      <c r="N218" s="378">
        <v>0.011304</v>
      </c>
      <c r="O218" s="262"/>
    </row>
    <row r="219" spans="1:15" ht="12" thickBot="1">
      <c r="A219" s="263" t="s">
        <v>286</v>
      </c>
      <c r="B219" s="691"/>
      <c r="C219" s="264">
        <f aca="true" t="shared" si="25" ref="C219:N219">+C212+C213+C214+C215+C216+C217+C218</f>
        <v>13042.896767</v>
      </c>
      <c r="D219" s="265">
        <f>+D212+D213+D214+D215+D216+D217+D218</f>
        <v>13039.249276</v>
      </c>
      <c r="E219" s="266">
        <f>+E212+E213+E214+E215+E216+E217+E218</f>
        <v>328.665909</v>
      </c>
      <c r="F219" s="266">
        <f>+F212+F213+F214+F215+F216+F217+F218</f>
        <v>0</v>
      </c>
      <c r="G219" s="266">
        <f>+G212+G213+G214+G215+G216+G217+G218</f>
        <v>12299.411556000001</v>
      </c>
      <c r="H219" s="267">
        <f>+H212+H213+H214+H215+H216+H217+H218</f>
        <v>407.04351699999995</v>
      </c>
      <c r="I219" s="268">
        <f t="shared" si="25"/>
        <v>0</v>
      </c>
      <c r="J219" s="266">
        <f t="shared" si="25"/>
        <v>0</v>
      </c>
      <c r="K219" s="268">
        <f t="shared" si="25"/>
        <v>0</v>
      </c>
      <c r="L219" s="267">
        <f t="shared" si="25"/>
        <v>0</v>
      </c>
      <c r="M219" s="268">
        <f t="shared" si="25"/>
        <v>25.149905</v>
      </c>
      <c r="N219" s="266">
        <f t="shared" si="25"/>
        <v>0.012323</v>
      </c>
      <c r="O219" s="358">
        <v>12.276067</v>
      </c>
    </row>
    <row r="220" spans="1:15" ht="11.25">
      <c r="A220" s="256" t="s">
        <v>427</v>
      </c>
      <c r="B220" s="689" t="s">
        <v>374</v>
      </c>
      <c r="C220" s="359">
        <v>3.9E-05</v>
      </c>
      <c r="D220" s="360">
        <v>3.9E-05</v>
      </c>
      <c r="E220" s="361">
        <v>0</v>
      </c>
      <c r="F220" s="361">
        <v>0</v>
      </c>
      <c r="G220" s="361">
        <v>0</v>
      </c>
      <c r="H220" s="362">
        <v>3.9E-05</v>
      </c>
      <c r="I220" s="363">
        <v>0</v>
      </c>
      <c r="J220" s="364">
        <v>0</v>
      </c>
      <c r="K220" s="363">
        <v>0</v>
      </c>
      <c r="L220" s="365">
        <v>0</v>
      </c>
      <c r="M220" s="363">
        <v>0</v>
      </c>
      <c r="N220" s="364">
        <v>0</v>
      </c>
      <c r="O220" s="257"/>
    </row>
    <row r="221" spans="1:15" ht="11.25">
      <c r="A221" s="258" t="s">
        <v>428</v>
      </c>
      <c r="B221" s="690"/>
      <c r="C221" s="366">
        <v>0</v>
      </c>
      <c r="D221" s="367">
        <v>0</v>
      </c>
      <c r="E221" s="368">
        <v>0</v>
      </c>
      <c r="F221" s="368">
        <v>0</v>
      </c>
      <c r="G221" s="368">
        <v>0</v>
      </c>
      <c r="H221" s="369">
        <v>0</v>
      </c>
      <c r="I221" s="370">
        <v>0</v>
      </c>
      <c r="J221" s="371">
        <v>0</v>
      </c>
      <c r="K221" s="370">
        <v>0</v>
      </c>
      <c r="L221" s="372">
        <v>0</v>
      </c>
      <c r="M221" s="370">
        <v>0</v>
      </c>
      <c r="N221" s="371">
        <v>0</v>
      </c>
      <c r="O221" s="259"/>
    </row>
    <row r="222" spans="1:15" ht="11.25">
      <c r="A222" s="258" t="s">
        <v>429</v>
      </c>
      <c r="B222" s="690"/>
      <c r="C222" s="366">
        <v>0</v>
      </c>
      <c r="D222" s="367">
        <v>0</v>
      </c>
      <c r="E222" s="368">
        <v>0</v>
      </c>
      <c r="F222" s="368">
        <v>0</v>
      </c>
      <c r="G222" s="368">
        <v>0</v>
      </c>
      <c r="H222" s="369">
        <v>0</v>
      </c>
      <c r="I222" s="370">
        <v>0</v>
      </c>
      <c r="J222" s="350">
        <v>0</v>
      </c>
      <c r="K222" s="370">
        <v>0</v>
      </c>
      <c r="L222" s="350">
        <v>0</v>
      </c>
      <c r="M222" s="370">
        <v>0</v>
      </c>
      <c r="N222" s="371">
        <v>0</v>
      </c>
      <c r="O222" s="260"/>
    </row>
    <row r="223" spans="1:15" ht="11.25">
      <c r="A223" s="258" t="s">
        <v>430</v>
      </c>
      <c r="B223" s="690"/>
      <c r="C223" s="366">
        <v>6.003693</v>
      </c>
      <c r="D223" s="367">
        <v>6.003693</v>
      </c>
      <c r="E223" s="368">
        <v>6.003693</v>
      </c>
      <c r="F223" s="368">
        <v>0</v>
      </c>
      <c r="G223" s="368">
        <v>0</v>
      </c>
      <c r="H223" s="369">
        <v>0</v>
      </c>
      <c r="I223" s="370">
        <v>0</v>
      </c>
      <c r="J223" s="371">
        <v>0</v>
      </c>
      <c r="K223" s="370">
        <v>0</v>
      </c>
      <c r="L223" s="372">
        <v>0</v>
      </c>
      <c r="M223" s="370">
        <v>0</v>
      </c>
      <c r="N223" s="371">
        <v>0</v>
      </c>
      <c r="O223" s="259"/>
    </row>
    <row r="224" spans="1:15" ht="11.25">
      <c r="A224" s="258" t="s">
        <v>431</v>
      </c>
      <c r="B224" s="690"/>
      <c r="C224" s="366">
        <v>0</v>
      </c>
      <c r="D224" s="367">
        <v>0</v>
      </c>
      <c r="E224" s="368">
        <v>0</v>
      </c>
      <c r="F224" s="368">
        <v>0</v>
      </c>
      <c r="G224" s="368">
        <v>0</v>
      </c>
      <c r="H224" s="369">
        <v>0</v>
      </c>
      <c r="I224" s="370">
        <v>0</v>
      </c>
      <c r="J224" s="371">
        <v>0</v>
      </c>
      <c r="K224" s="370">
        <v>0</v>
      </c>
      <c r="L224" s="372">
        <v>0</v>
      </c>
      <c r="M224" s="370">
        <v>0</v>
      </c>
      <c r="N224" s="371">
        <v>0</v>
      </c>
      <c r="O224" s="259"/>
    </row>
    <row r="225" spans="1:15" ht="11.25">
      <c r="A225" s="258" t="s">
        <v>432</v>
      </c>
      <c r="B225" s="690"/>
      <c r="C225" s="366">
        <v>0</v>
      </c>
      <c r="D225" s="367">
        <v>0</v>
      </c>
      <c r="E225" s="368">
        <v>0</v>
      </c>
      <c r="F225" s="368">
        <v>0</v>
      </c>
      <c r="G225" s="368">
        <v>0</v>
      </c>
      <c r="H225" s="369">
        <v>0</v>
      </c>
      <c r="I225" s="370">
        <v>0</v>
      </c>
      <c r="J225" s="371">
        <v>0</v>
      </c>
      <c r="K225" s="370">
        <v>0</v>
      </c>
      <c r="L225" s="372">
        <v>0</v>
      </c>
      <c r="M225" s="370">
        <v>0</v>
      </c>
      <c r="N225" s="371">
        <v>0</v>
      </c>
      <c r="O225" s="259"/>
    </row>
    <row r="226" spans="1:15" ht="11.25">
      <c r="A226" s="261" t="s">
        <v>433</v>
      </c>
      <c r="B226" s="690"/>
      <c r="C226" s="373">
        <v>0</v>
      </c>
      <c r="D226" s="374">
        <v>0</v>
      </c>
      <c r="E226" s="375">
        <v>0</v>
      </c>
      <c r="F226" s="375">
        <v>0</v>
      </c>
      <c r="G226" s="375">
        <v>0</v>
      </c>
      <c r="H226" s="376">
        <v>0</v>
      </c>
      <c r="I226" s="377">
        <v>0</v>
      </c>
      <c r="J226" s="378">
        <v>0</v>
      </c>
      <c r="K226" s="377">
        <v>0</v>
      </c>
      <c r="L226" s="379">
        <v>0</v>
      </c>
      <c r="M226" s="377">
        <v>0</v>
      </c>
      <c r="N226" s="378">
        <v>0</v>
      </c>
      <c r="O226" s="262"/>
    </row>
    <row r="227" spans="1:15" ht="12" thickBot="1">
      <c r="A227" s="263" t="s">
        <v>286</v>
      </c>
      <c r="B227" s="691"/>
      <c r="C227" s="264">
        <f aca="true" t="shared" si="26" ref="C227:N227">+C220+C221+C222+C223+C224+C225+C226</f>
        <v>6.003732</v>
      </c>
      <c r="D227" s="265">
        <f>+D220+D221+D222+D223+D224+D225+D226</f>
        <v>6.003732</v>
      </c>
      <c r="E227" s="266">
        <f>+E220+E221+E222+E223+E224+E225+E226</f>
        <v>6.003693</v>
      </c>
      <c r="F227" s="266">
        <f>+F220+F221+F222+F223+F224+F225+F226</f>
        <v>0</v>
      </c>
      <c r="G227" s="266">
        <f>+G220+G221+G222+G223+G224+G225+G226</f>
        <v>0</v>
      </c>
      <c r="H227" s="267">
        <f>+H220+H221+H222+H223+H224+H225+H226</f>
        <v>3.9E-05</v>
      </c>
      <c r="I227" s="268">
        <f t="shared" si="26"/>
        <v>0</v>
      </c>
      <c r="J227" s="266">
        <f t="shared" si="26"/>
        <v>0</v>
      </c>
      <c r="K227" s="268">
        <f t="shared" si="26"/>
        <v>0</v>
      </c>
      <c r="L227" s="267">
        <f t="shared" si="26"/>
        <v>0</v>
      </c>
      <c r="M227" s="268">
        <f t="shared" si="26"/>
        <v>0</v>
      </c>
      <c r="N227" s="266">
        <f t="shared" si="26"/>
        <v>0</v>
      </c>
      <c r="O227" s="358">
        <v>0</v>
      </c>
    </row>
    <row r="228" spans="1:15" ht="11.25">
      <c r="A228" s="256" t="s">
        <v>427</v>
      </c>
      <c r="B228" s="689" t="s">
        <v>375</v>
      </c>
      <c r="C228" s="359">
        <v>0</v>
      </c>
      <c r="D228" s="360">
        <v>0</v>
      </c>
      <c r="E228" s="361">
        <v>0</v>
      </c>
      <c r="F228" s="361">
        <v>0</v>
      </c>
      <c r="G228" s="361">
        <v>0</v>
      </c>
      <c r="H228" s="362">
        <v>0</v>
      </c>
      <c r="I228" s="363">
        <v>0</v>
      </c>
      <c r="J228" s="364">
        <v>0</v>
      </c>
      <c r="K228" s="363">
        <v>0</v>
      </c>
      <c r="L228" s="365">
        <v>0</v>
      </c>
      <c r="M228" s="363">
        <v>0</v>
      </c>
      <c r="N228" s="364">
        <v>0</v>
      </c>
      <c r="O228" s="257"/>
    </row>
    <row r="229" spans="1:15" ht="11.25">
      <c r="A229" s="258" t="s">
        <v>428</v>
      </c>
      <c r="B229" s="690"/>
      <c r="C229" s="366">
        <v>0</v>
      </c>
      <c r="D229" s="367">
        <v>0</v>
      </c>
      <c r="E229" s="368">
        <v>0</v>
      </c>
      <c r="F229" s="368">
        <v>0</v>
      </c>
      <c r="G229" s="368">
        <v>0</v>
      </c>
      <c r="H229" s="369">
        <v>0</v>
      </c>
      <c r="I229" s="370">
        <v>0</v>
      </c>
      <c r="J229" s="371">
        <v>0</v>
      </c>
      <c r="K229" s="370">
        <v>0</v>
      </c>
      <c r="L229" s="372">
        <v>0</v>
      </c>
      <c r="M229" s="370">
        <v>0</v>
      </c>
      <c r="N229" s="371">
        <v>0</v>
      </c>
      <c r="O229" s="259"/>
    </row>
    <row r="230" spans="1:15" ht="11.25">
      <c r="A230" s="258" t="s">
        <v>429</v>
      </c>
      <c r="B230" s="690"/>
      <c r="C230" s="366">
        <v>0</v>
      </c>
      <c r="D230" s="367">
        <v>0</v>
      </c>
      <c r="E230" s="368">
        <v>0</v>
      </c>
      <c r="F230" s="368">
        <v>0</v>
      </c>
      <c r="G230" s="368">
        <v>0</v>
      </c>
      <c r="H230" s="369">
        <v>0</v>
      </c>
      <c r="I230" s="370">
        <v>0</v>
      </c>
      <c r="J230" s="350">
        <v>0</v>
      </c>
      <c r="K230" s="370">
        <v>0</v>
      </c>
      <c r="L230" s="350">
        <v>0</v>
      </c>
      <c r="M230" s="370">
        <v>0</v>
      </c>
      <c r="N230" s="371">
        <v>0</v>
      </c>
      <c r="O230" s="260"/>
    </row>
    <row r="231" spans="1:15" ht="11.25">
      <c r="A231" s="258" t="s">
        <v>430</v>
      </c>
      <c r="B231" s="690"/>
      <c r="C231" s="366">
        <v>23.174588</v>
      </c>
      <c r="D231" s="367">
        <v>23.174588</v>
      </c>
      <c r="E231" s="368">
        <v>23.174588</v>
      </c>
      <c r="F231" s="368">
        <v>0</v>
      </c>
      <c r="G231" s="368">
        <v>0</v>
      </c>
      <c r="H231" s="369">
        <v>0</v>
      </c>
      <c r="I231" s="370">
        <v>0</v>
      </c>
      <c r="J231" s="371">
        <v>0</v>
      </c>
      <c r="K231" s="370">
        <v>0</v>
      </c>
      <c r="L231" s="372">
        <v>0</v>
      </c>
      <c r="M231" s="370">
        <v>0</v>
      </c>
      <c r="N231" s="371">
        <v>0</v>
      </c>
      <c r="O231" s="259"/>
    </row>
    <row r="232" spans="1:15" ht="11.25">
      <c r="A232" s="258" t="s">
        <v>431</v>
      </c>
      <c r="B232" s="690"/>
      <c r="C232" s="366">
        <v>0</v>
      </c>
      <c r="D232" s="367">
        <v>0</v>
      </c>
      <c r="E232" s="368">
        <v>0</v>
      </c>
      <c r="F232" s="368">
        <v>0</v>
      </c>
      <c r="G232" s="368">
        <v>0</v>
      </c>
      <c r="H232" s="369">
        <v>0</v>
      </c>
      <c r="I232" s="370">
        <v>0</v>
      </c>
      <c r="J232" s="371">
        <v>0</v>
      </c>
      <c r="K232" s="370">
        <v>0</v>
      </c>
      <c r="L232" s="372">
        <v>0</v>
      </c>
      <c r="M232" s="370">
        <v>0</v>
      </c>
      <c r="N232" s="371">
        <v>0</v>
      </c>
      <c r="O232" s="259"/>
    </row>
    <row r="233" spans="1:15" ht="11.25">
      <c r="A233" s="258" t="s">
        <v>432</v>
      </c>
      <c r="B233" s="690"/>
      <c r="C233" s="366">
        <v>87.020609</v>
      </c>
      <c r="D233" s="367">
        <v>87.017931</v>
      </c>
      <c r="E233" s="368">
        <v>0</v>
      </c>
      <c r="F233" s="368">
        <v>0</v>
      </c>
      <c r="G233" s="368">
        <v>87.017931</v>
      </c>
      <c r="H233" s="369">
        <v>0</v>
      </c>
      <c r="I233" s="370">
        <v>0</v>
      </c>
      <c r="J233" s="371">
        <v>0</v>
      </c>
      <c r="K233" s="370">
        <v>0</v>
      </c>
      <c r="L233" s="372">
        <v>0</v>
      </c>
      <c r="M233" s="370">
        <v>0</v>
      </c>
      <c r="N233" s="371">
        <v>0</v>
      </c>
      <c r="O233" s="259"/>
    </row>
    <row r="234" spans="1:15" ht="11.25">
      <c r="A234" s="261" t="s">
        <v>433</v>
      </c>
      <c r="B234" s="690"/>
      <c r="C234" s="373">
        <v>0</v>
      </c>
      <c r="D234" s="374">
        <v>0</v>
      </c>
      <c r="E234" s="375">
        <v>0</v>
      </c>
      <c r="F234" s="375">
        <v>0</v>
      </c>
      <c r="G234" s="375">
        <v>0</v>
      </c>
      <c r="H234" s="376">
        <v>0</v>
      </c>
      <c r="I234" s="377">
        <v>0</v>
      </c>
      <c r="J234" s="378">
        <v>0</v>
      </c>
      <c r="K234" s="377">
        <v>0</v>
      </c>
      <c r="L234" s="379">
        <v>0</v>
      </c>
      <c r="M234" s="377">
        <v>0</v>
      </c>
      <c r="N234" s="378">
        <v>0</v>
      </c>
      <c r="O234" s="262"/>
    </row>
    <row r="235" spans="1:15" ht="12" thickBot="1">
      <c r="A235" s="263" t="s">
        <v>286</v>
      </c>
      <c r="B235" s="691"/>
      <c r="C235" s="264">
        <f aca="true" t="shared" si="27" ref="C235:N235">+C228+C229+C230+C231+C232+C233+C234</f>
        <v>110.195197</v>
      </c>
      <c r="D235" s="265">
        <f>+D228+D229+D230+D231+D232+D233+D234</f>
        <v>110.192519</v>
      </c>
      <c r="E235" s="266">
        <f>+E228+E229+E230+E231+E232+E233+E234</f>
        <v>23.174588</v>
      </c>
      <c r="F235" s="266">
        <f>+F228+F229+F230+F231+F232+F233+F234</f>
        <v>0</v>
      </c>
      <c r="G235" s="266">
        <f>+G228+G229+G230+G231+G232+G233+G234</f>
        <v>87.017931</v>
      </c>
      <c r="H235" s="267">
        <f>+H228+H229+H230+H231+H232+H233+H234</f>
        <v>0</v>
      </c>
      <c r="I235" s="268">
        <f t="shared" si="27"/>
        <v>0</v>
      </c>
      <c r="J235" s="266">
        <f t="shared" si="27"/>
        <v>0</v>
      </c>
      <c r="K235" s="268">
        <f t="shared" si="27"/>
        <v>0</v>
      </c>
      <c r="L235" s="267">
        <f t="shared" si="27"/>
        <v>0</v>
      </c>
      <c r="M235" s="268">
        <f t="shared" si="27"/>
        <v>0</v>
      </c>
      <c r="N235" s="266">
        <f t="shared" si="27"/>
        <v>0</v>
      </c>
      <c r="O235" s="358">
        <v>0</v>
      </c>
    </row>
    <row r="236" spans="1:15" ht="11.25">
      <c r="A236" s="256" t="s">
        <v>427</v>
      </c>
      <c r="B236" s="689" t="s">
        <v>376</v>
      </c>
      <c r="C236" s="380">
        <v>0</v>
      </c>
      <c r="D236" s="381">
        <v>0</v>
      </c>
      <c r="E236" s="382">
        <v>0</v>
      </c>
      <c r="F236" s="382">
        <v>0</v>
      </c>
      <c r="G236" s="382">
        <v>0</v>
      </c>
      <c r="H236" s="383">
        <v>0</v>
      </c>
      <c r="I236" s="384">
        <v>0</v>
      </c>
      <c r="J236" s="385">
        <v>0</v>
      </c>
      <c r="K236" s="384">
        <v>0</v>
      </c>
      <c r="L236" s="386">
        <v>0</v>
      </c>
      <c r="M236" s="384">
        <v>0</v>
      </c>
      <c r="N236" s="385">
        <v>0</v>
      </c>
      <c r="O236" s="387"/>
    </row>
    <row r="237" spans="1:15" ht="11.25">
      <c r="A237" s="258" t="s">
        <v>428</v>
      </c>
      <c r="B237" s="690"/>
      <c r="C237" s="388">
        <v>0</v>
      </c>
      <c r="D237" s="389">
        <v>0</v>
      </c>
      <c r="E237" s="390">
        <v>0</v>
      </c>
      <c r="F237" s="390">
        <v>0</v>
      </c>
      <c r="G237" s="390">
        <v>0</v>
      </c>
      <c r="H237" s="391">
        <v>0</v>
      </c>
      <c r="I237" s="392">
        <v>0</v>
      </c>
      <c r="J237" s="393">
        <v>0</v>
      </c>
      <c r="K237" s="392">
        <v>0</v>
      </c>
      <c r="L237" s="394">
        <v>0</v>
      </c>
      <c r="M237" s="392">
        <v>0</v>
      </c>
      <c r="N237" s="393">
        <v>0</v>
      </c>
      <c r="O237" s="395"/>
    </row>
    <row r="238" spans="1:15" ht="11.25">
      <c r="A238" s="258" t="s">
        <v>429</v>
      </c>
      <c r="B238" s="690"/>
      <c r="C238" s="388">
        <v>0</v>
      </c>
      <c r="D238" s="389">
        <v>0</v>
      </c>
      <c r="E238" s="390">
        <v>0</v>
      </c>
      <c r="F238" s="390">
        <v>0</v>
      </c>
      <c r="G238" s="390">
        <v>0</v>
      </c>
      <c r="H238" s="391">
        <v>0</v>
      </c>
      <c r="I238" s="392">
        <v>0</v>
      </c>
      <c r="J238" s="396">
        <v>0</v>
      </c>
      <c r="K238" s="392">
        <v>0</v>
      </c>
      <c r="L238" s="396">
        <v>0</v>
      </c>
      <c r="M238" s="392">
        <v>0</v>
      </c>
      <c r="N238" s="393">
        <v>0</v>
      </c>
      <c r="O238" s="397"/>
    </row>
    <row r="239" spans="1:15" ht="11.25">
      <c r="A239" s="258" t="s">
        <v>430</v>
      </c>
      <c r="B239" s="690"/>
      <c r="C239" s="388">
        <v>0</v>
      </c>
      <c r="D239" s="389">
        <v>0</v>
      </c>
      <c r="E239" s="390">
        <v>0</v>
      </c>
      <c r="F239" s="390">
        <v>0</v>
      </c>
      <c r="G239" s="390">
        <v>0</v>
      </c>
      <c r="H239" s="391">
        <v>0</v>
      </c>
      <c r="I239" s="392">
        <v>0</v>
      </c>
      <c r="J239" s="393">
        <v>0</v>
      </c>
      <c r="K239" s="392">
        <v>0</v>
      </c>
      <c r="L239" s="394">
        <v>0</v>
      </c>
      <c r="M239" s="392">
        <v>0</v>
      </c>
      <c r="N239" s="393">
        <v>0</v>
      </c>
      <c r="O239" s="395"/>
    </row>
    <row r="240" spans="1:15" ht="11.25">
      <c r="A240" s="258" t="s">
        <v>431</v>
      </c>
      <c r="B240" s="690"/>
      <c r="C240" s="388">
        <v>0</v>
      </c>
      <c r="D240" s="389">
        <v>0</v>
      </c>
      <c r="E240" s="390">
        <v>0</v>
      </c>
      <c r="F240" s="390">
        <v>0</v>
      </c>
      <c r="G240" s="390">
        <v>0</v>
      </c>
      <c r="H240" s="391">
        <v>0</v>
      </c>
      <c r="I240" s="392">
        <v>0</v>
      </c>
      <c r="J240" s="393">
        <v>0</v>
      </c>
      <c r="K240" s="392">
        <v>0</v>
      </c>
      <c r="L240" s="394">
        <v>0</v>
      </c>
      <c r="M240" s="392">
        <v>0</v>
      </c>
      <c r="N240" s="393">
        <v>0</v>
      </c>
      <c r="O240" s="395"/>
    </row>
    <row r="241" spans="1:15" ht="11.25">
      <c r="A241" s="258" t="s">
        <v>432</v>
      </c>
      <c r="B241" s="690"/>
      <c r="C241" s="388">
        <v>0</v>
      </c>
      <c r="D241" s="389">
        <v>0</v>
      </c>
      <c r="E241" s="390">
        <v>0</v>
      </c>
      <c r="F241" s="390">
        <v>0</v>
      </c>
      <c r="G241" s="390">
        <v>0</v>
      </c>
      <c r="H241" s="391">
        <v>0</v>
      </c>
      <c r="I241" s="392">
        <v>0</v>
      </c>
      <c r="J241" s="393">
        <v>0</v>
      </c>
      <c r="K241" s="392">
        <v>0</v>
      </c>
      <c r="L241" s="394">
        <v>0</v>
      </c>
      <c r="M241" s="392">
        <v>0</v>
      </c>
      <c r="N241" s="393">
        <v>0</v>
      </c>
      <c r="O241" s="395"/>
    </row>
    <row r="242" spans="1:15" ht="11.25">
      <c r="A242" s="261" t="s">
        <v>433</v>
      </c>
      <c r="B242" s="690"/>
      <c r="C242" s="398">
        <v>0</v>
      </c>
      <c r="D242" s="399">
        <v>0</v>
      </c>
      <c r="E242" s="400">
        <v>0</v>
      </c>
      <c r="F242" s="400">
        <v>0</v>
      </c>
      <c r="G242" s="400">
        <v>0</v>
      </c>
      <c r="H242" s="401">
        <v>0</v>
      </c>
      <c r="I242" s="402">
        <v>0</v>
      </c>
      <c r="J242" s="403">
        <v>0</v>
      </c>
      <c r="K242" s="402">
        <v>0</v>
      </c>
      <c r="L242" s="404">
        <v>0</v>
      </c>
      <c r="M242" s="402">
        <v>0</v>
      </c>
      <c r="N242" s="403">
        <v>0</v>
      </c>
      <c r="O242" s="405"/>
    </row>
    <row r="243" spans="1:15" ht="12" thickBot="1">
      <c r="A243" s="263" t="s">
        <v>286</v>
      </c>
      <c r="B243" s="691"/>
      <c r="C243" s="406">
        <f aca="true" t="shared" si="28" ref="C243:N243">+C236+C237+C238+C239+C240+C241+C242</f>
        <v>0</v>
      </c>
      <c r="D243" s="407">
        <f>+D236+D237+D238+D239+D240+D241+D242</f>
        <v>0</v>
      </c>
      <c r="E243" s="408">
        <f>+E236+E237+E238+E239+E240+E241+E242</f>
        <v>0</v>
      </c>
      <c r="F243" s="408">
        <f>+F236+F237+F238+F239+F240+F241+F242</f>
        <v>0</v>
      </c>
      <c r="G243" s="408">
        <f>+G236+G237+G238+G239+G240+G241+G242</f>
        <v>0</v>
      </c>
      <c r="H243" s="409">
        <f>+H236+H237+H238+H239+H240+H241+H242</f>
        <v>0</v>
      </c>
      <c r="I243" s="410">
        <f t="shared" si="28"/>
        <v>0</v>
      </c>
      <c r="J243" s="408">
        <f t="shared" si="28"/>
        <v>0</v>
      </c>
      <c r="K243" s="410">
        <f t="shared" si="28"/>
        <v>0</v>
      </c>
      <c r="L243" s="409">
        <f t="shared" si="28"/>
        <v>0</v>
      </c>
      <c r="M243" s="410">
        <f t="shared" si="28"/>
        <v>0</v>
      </c>
      <c r="N243" s="408">
        <f t="shared" si="28"/>
        <v>0</v>
      </c>
      <c r="O243" s="406">
        <v>0</v>
      </c>
    </row>
    <row r="244" spans="1:15" ht="11.25">
      <c r="A244" s="256" t="s">
        <v>427</v>
      </c>
      <c r="B244" s="689" t="s">
        <v>377</v>
      </c>
      <c r="C244" s="380">
        <v>0</v>
      </c>
      <c r="D244" s="381">
        <v>0</v>
      </c>
      <c r="E244" s="382">
        <v>0</v>
      </c>
      <c r="F244" s="382">
        <v>0</v>
      </c>
      <c r="G244" s="382">
        <v>0</v>
      </c>
      <c r="H244" s="383">
        <v>0</v>
      </c>
      <c r="I244" s="384">
        <v>0</v>
      </c>
      <c r="J244" s="385">
        <v>0</v>
      </c>
      <c r="K244" s="384">
        <v>0</v>
      </c>
      <c r="L244" s="386">
        <v>0</v>
      </c>
      <c r="M244" s="384">
        <v>0</v>
      </c>
      <c r="N244" s="385">
        <v>0</v>
      </c>
      <c r="O244" s="387"/>
    </row>
    <row r="245" spans="1:15" ht="11.25">
      <c r="A245" s="258" t="s">
        <v>428</v>
      </c>
      <c r="B245" s="690"/>
      <c r="C245" s="388">
        <v>0</v>
      </c>
      <c r="D245" s="389">
        <v>0</v>
      </c>
      <c r="E245" s="390">
        <v>0</v>
      </c>
      <c r="F245" s="390">
        <v>0</v>
      </c>
      <c r="G245" s="390">
        <v>0</v>
      </c>
      <c r="H245" s="391">
        <v>0</v>
      </c>
      <c r="I245" s="392">
        <v>0</v>
      </c>
      <c r="J245" s="393">
        <v>0</v>
      </c>
      <c r="K245" s="392">
        <v>0</v>
      </c>
      <c r="L245" s="394">
        <v>0</v>
      </c>
      <c r="M245" s="392">
        <v>0</v>
      </c>
      <c r="N245" s="393">
        <v>0</v>
      </c>
      <c r="O245" s="395"/>
    </row>
    <row r="246" spans="1:15" ht="11.25">
      <c r="A246" s="258" t="s">
        <v>429</v>
      </c>
      <c r="B246" s="690"/>
      <c r="C246" s="388">
        <v>0</v>
      </c>
      <c r="D246" s="389">
        <v>0</v>
      </c>
      <c r="E246" s="390">
        <v>0</v>
      </c>
      <c r="F246" s="390">
        <v>0</v>
      </c>
      <c r="G246" s="390">
        <v>0</v>
      </c>
      <c r="H246" s="391">
        <v>0</v>
      </c>
      <c r="I246" s="392">
        <v>0</v>
      </c>
      <c r="J246" s="396">
        <v>0</v>
      </c>
      <c r="K246" s="392">
        <v>0</v>
      </c>
      <c r="L246" s="396">
        <v>0</v>
      </c>
      <c r="M246" s="392">
        <v>0</v>
      </c>
      <c r="N246" s="393">
        <v>0</v>
      </c>
      <c r="O246" s="397"/>
    </row>
    <row r="247" spans="1:15" ht="11.25">
      <c r="A247" s="258" t="s">
        <v>430</v>
      </c>
      <c r="B247" s="690"/>
      <c r="C247" s="388">
        <v>0</v>
      </c>
      <c r="D247" s="389">
        <v>0</v>
      </c>
      <c r="E247" s="390">
        <v>0</v>
      </c>
      <c r="F247" s="390">
        <v>0</v>
      </c>
      <c r="G247" s="390">
        <v>0</v>
      </c>
      <c r="H247" s="391">
        <v>0</v>
      </c>
      <c r="I247" s="392">
        <v>0</v>
      </c>
      <c r="J247" s="393">
        <v>0</v>
      </c>
      <c r="K247" s="392">
        <v>0</v>
      </c>
      <c r="L247" s="394">
        <v>0</v>
      </c>
      <c r="M247" s="392">
        <v>0</v>
      </c>
      <c r="N247" s="393">
        <v>0</v>
      </c>
      <c r="O247" s="395"/>
    </row>
    <row r="248" spans="1:15" ht="11.25">
      <c r="A248" s="258" t="s">
        <v>431</v>
      </c>
      <c r="B248" s="690"/>
      <c r="C248" s="388">
        <v>0</v>
      </c>
      <c r="D248" s="389">
        <v>0</v>
      </c>
      <c r="E248" s="390">
        <v>0</v>
      </c>
      <c r="F248" s="390">
        <v>0</v>
      </c>
      <c r="G248" s="390">
        <v>0</v>
      </c>
      <c r="H248" s="391">
        <v>0</v>
      </c>
      <c r="I248" s="392">
        <v>0</v>
      </c>
      <c r="J248" s="393">
        <v>0</v>
      </c>
      <c r="K248" s="392">
        <v>0</v>
      </c>
      <c r="L248" s="394">
        <v>0</v>
      </c>
      <c r="M248" s="392">
        <v>0</v>
      </c>
      <c r="N248" s="393">
        <v>0</v>
      </c>
      <c r="O248" s="395"/>
    </row>
    <row r="249" spans="1:15" ht="11.25">
      <c r="A249" s="258" t="s">
        <v>432</v>
      </c>
      <c r="B249" s="690"/>
      <c r="C249" s="388">
        <v>0</v>
      </c>
      <c r="D249" s="389">
        <v>0</v>
      </c>
      <c r="E249" s="390">
        <v>0</v>
      </c>
      <c r="F249" s="390">
        <v>0</v>
      </c>
      <c r="G249" s="390">
        <v>0</v>
      </c>
      <c r="H249" s="391">
        <v>0</v>
      </c>
      <c r="I249" s="392">
        <v>0</v>
      </c>
      <c r="J249" s="393">
        <v>0</v>
      </c>
      <c r="K249" s="392">
        <v>0</v>
      </c>
      <c r="L249" s="394">
        <v>0</v>
      </c>
      <c r="M249" s="392">
        <v>0</v>
      </c>
      <c r="N249" s="393">
        <v>0</v>
      </c>
      <c r="O249" s="395"/>
    </row>
    <row r="250" spans="1:15" ht="11.25">
      <c r="A250" s="261" t="s">
        <v>433</v>
      </c>
      <c r="B250" s="690"/>
      <c r="C250" s="398">
        <v>0</v>
      </c>
      <c r="D250" s="399">
        <v>0</v>
      </c>
      <c r="E250" s="400">
        <v>0</v>
      </c>
      <c r="F250" s="400">
        <v>0</v>
      </c>
      <c r="G250" s="400">
        <v>0</v>
      </c>
      <c r="H250" s="401">
        <v>0</v>
      </c>
      <c r="I250" s="402">
        <v>0</v>
      </c>
      <c r="J250" s="403">
        <v>0</v>
      </c>
      <c r="K250" s="402">
        <v>0</v>
      </c>
      <c r="L250" s="404">
        <v>0</v>
      </c>
      <c r="M250" s="402">
        <v>0</v>
      </c>
      <c r="N250" s="403">
        <v>0</v>
      </c>
      <c r="O250" s="405"/>
    </row>
    <row r="251" spans="1:15" ht="12" thickBot="1">
      <c r="A251" s="263" t="s">
        <v>286</v>
      </c>
      <c r="B251" s="691"/>
      <c r="C251" s="406">
        <f aca="true" t="shared" si="29" ref="C251:N251">+C244+C245+C246+C247+C248+C249+C250</f>
        <v>0</v>
      </c>
      <c r="D251" s="407">
        <f>+D244+D245+D246+D247+D248+D249+D250</f>
        <v>0</v>
      </c>
      <c r="E251" s="408">
        <f>+E244+E245+E246+E247+E248+E249+E250</f>
        <v>0</v>
      </c>
      <c r="F251" s="408">
        <f>+F244+F245+F246+F247+F248+F249+F250</f>
        <v>0</v>
      </c>
      <c r="G251" s="408">
        <f>+G244+G245+G246+G247+G248+G249+G250</f>
        <v>0</v>
      </c>
      <c r="H251" s="409">
        <f>+H244+H245+H246+H247+H248+H249+H250</f>
        <v>0</v>
      </c>
      <c r="I251" s="410">
        <f t="shared" si="29"/>
        <v>0</v>
      </c>
      <c r="J251" s="408">
        <f t="shared" si="29"/>
        <v>0</v>
      </c>
      <c r="K251" s="410">
        <f t="shared" si="29"/>
        <v>0</v>
      </c>
      <c r="L251" s="409">
        <f t="shared" si="29"/>
        <v>0</v>
      </c>
      <c r="M251" s="410">
        <f t="shared" si="29"/>
        <v>0</v>
      </c>
      <c r="N251" s="408">
        <f t="shared" si="29"/>
        <v>0</v>
      </c>
      <c r="O251" s="406">
        <v>0</v>
      </c>
    </row>
    <row r="252" spans="1:15" ht="11.25">
      <c r="A252" s="256" t="s">
        <v>427</v>
      </c>
      <c r="B252" s="689" t="s">
        <v>378</v>
      </c>
      <c r="C252" s="359">
        <v>0</v>
      </c>
      <c r="D252" s="360">
        <v>0</v>
      </c>
      <c r="E252" s="361">
        <v>0</v>
      </c>
      <c r="F252" s="361">
        <v>0</v>
      </c>
      <c r="G252" s="361">
        <v>0</v>
      </c>
      <c r="H252" s="362">
        <v>0</v>
      </c>
      <c r="I252" s="363">
        <v>0</v>
      </c>
      <c r="J252" s="364">
        <v>0</v>
      </c>
      <c r="K252" s="363">
        <v>0</v>
      </c>
      <c r="L252" s="365">
        <v>0</v>
      </c>
      <c r="M252" s="363">
        <v>0</v>
      </c>
      <c r="N252" s="364">
        <v>0</v>
      </c>
      <c r="O252" s="257"/>
    </row>
    <row r="253" spans="1:15" ht="11.25">
      <c r="A253" s="258" t="s">
        <v>428</v>
      </c>
      <c r="B253" s="690"/>
      <c r="C253" s="366">
        <v>0</v>
      </c>
      <c r="D253" s="367">
        <v>0</v>
      </c>
      <c r="E253" s="368">
        <v>0</v>
      </c>
      <c r="F253" s="368">
        <v>0</v>
      </c>
      <c r="G253" s="368">
        <v>0</v>
      </c>
      <c r="H253" s="369">
        <v>0</v>
      </c>
      <c r="I253" s="370">
        <v>0</v>
      </c>
      <c r="J253" s="371">
        <v>0</v>
      </c>
      <c r="K253" s="370">
        <v>0</v>
      </c>
      <c r="L253" s="372">
        <v>0</v>
      </c>
      <c r="M253" s="370">
        <v>0</v>
      </c>
      <c r="N253" s="371">
        <v>0</v>
      </c>
      <c r="O253" s="259"/>
    </row>
    <row r="254" spans="1:15" ht="11.25">
      <c r="A254" s="258" t="s">
        <v>429</v>
      </c>
      <c r="B254" s="690"/>
      <c r="C254" s="366">
        <v>0</v>
      </c>
      <c r="D254" s="367">
        <v>0</v>
      </c>
      <c r="E254" s="368">
        <v>0</v>
      </c>
      <c r="F254" s="368">
        <v>0</v>
      </c>
      <c r="G254" s="368">
        <v>0</v>
      </c>
      <c r="H254" s="369">
        <v>0</v>
      </c>
      <c r="I254" s="370">
        <v>0</v>
      </c>
      <c r="J254" s="350">
        <v>0</v>
      </c>
      <c r="K254" s="370">
        <v>0</v>
      </c>
      <c r="L254" s="350">
        <v>0</v>
      </c>
      <c r="M254" s="370">
        <v>0</v>
      </c>
      <c r="N254" s="371">
        <v>0</v>
      </c>
      <c r="O254" s="260"/>
    </row>
    <row r="255" spans="1:15" ht="11.25">
      <c r="A255" s="258" t="s">
        <v>430</v>
      </c>
      <c r="B255" s="690"/>
      <c r="C255" s="366">
        <v>1.63805</v>
      </c>
      <c r="D255" s="367">
        <v>1.63805</v>
      </c>
      <c r="E255" s="368">
        <v>1.63805</v>
      </c>
      <c r="F255" s="368">
        <v>0</v>
      </c>
      <c r="G255" s="368">
        <v>0</v>
      </c>
      <c r="H255" s="369">
        <v>0</v>
      </c>
      <c r="I255" s="370">
        <v>0</v>
      </c>
      <c r="J255" s="371">
        <v>0</v>
      </c>
      <c r="K255" s="370">
        <v>0</v>
      </c>
      <c r="L255" s="372">
        <v>0</v>
      </c>
      <c r="M255" s="370">
        <v>0</v>
      </c>
      <c r="N255" s="371">
        <v>0</v>
      </c>
      <c r="O255" s="259"/>
    </row>
    <row r="256" spans="1:15" ht="11.25">
      <c r="A256" s="258" t="s">
        <v>431</v>
      </c>
      <c r="B256" s="690"/>
      <c r="C256" s="366">
        <v>0</v>
      </c>
      <c r="D256" s="367">
        <v>0</v>
      </c>
      <c r="E256" s="368">
        <v>0</v>
      </c>
      <c r="F256" s="368">
        <v>0</v>
      </c>
      <c r="G256" s="368">
        <v>0</v>
      </c>
      <c r="H256" s="369">
        <v>0</v>
      </c>
      <c r="I256" s="370">
        <v>0</v>
      </c>
      <c r="J256" s="371">
        <v>0</v>
      </c>
      <c r="K256" s="370">
        <v>0</v>
      </c>
      <c r="L256" s="372">
        <v>0</v>
      </c>
      <c r="M256" s="370">
        <v>0</v>
      </c>
      <c r="N256" s="371">
        <v>0</v>
      </c>
      <c r="O256" s="259"/>
    </row>
    <row r="257" spans="1:15" ht="11.25">
      <c r="A257" s="258" t="s">
        <v>432</v>
      </c>
      <c r="B257" s="690"/>
      <c r="C257" s="366">
        <v>0</v>
      </c>
      <c r="D257" s="367">
        <v>0</v>
      </c>
      <c r="E257" s="368">
        <v>0</v>
      </c>
      <c r="F257" s="368">
        <v>0</v>
      </c>
      <c r="G257" s="368">
        <v>0</v>
      </c>
      <c r="H257" s="369">
        <v>0</v>
      </c>
      <c r="I257" s="370">
        <v>0</v>
      </c>
      <c r="J257" s="371">
        <v>0</v>
      </c>
      <c r="K257" s="370">
        <v>0</v>
      </c>
      <c r="L257" s="372">
        <v>0</v>
      </c>
      <c r="M257" s="370">
        <v>0</v>
      </c>
      <c r="N257" s="371">
        <v>0</v>
      </c>
      <c r="O257" s="259"/>
    </row>
    <row r="258" spans="1:15" ht="11.25">
      <c r="A258" s="261" t="s">
        <v>433</v>
      </c>
      <c r="B258" s="690"/>
      <c r="C258" s="373">
        <v>0</v>
      </c>
      <c r="D258" s="374">
        <v>0</v>
      </c>
      <c r="E258" s="375">
        <v>0</v>
      </c>
      <c r="F258" s="375">
        <v>0</v>
      </c>
      <c r="G258" s="375">
        <v>0</v>
      </c>
      <c r="H258" s="376">
        <v>0</v>
      </c>
      <c r="I258" s="377">
        <v>0</v>
      </c>
      <c r="J258" s="378">
        <v>0</v>
      </c>
      <c r="K258" s="377">
        <v>0</v>
      </c>
      <c r="L258" s="379">
        <v>0</v>
      </c>
      <c r="M258" s="377">
        <v>0</v>
      </c>
      <c r="N258" s="378">
        <v>0</v>
      </c>
      <c r="O258" s="262"/>
    </row>
    <row r="259" spans="1:15" ht="12" thickBot="1">
      <c r="A259" s="263" t="s">
        <v>286</v>
      </c>
      <c r="B259" s="691"/>
      <c r="C259" s="264">
        <f aca="true" t="shared" si="30" ref="C259:N259">+C252+C253+C254+C255+C256+C257+C258</f>
        <v>1.63805</v>
      </c>
      <c r="D259" s="265">
        <f>+D252+D253+D254+D255+D256+D257+D258</f>
        <v>1.63805</v>
      </c>
      <c r="E259" s="266">
        <f>+E252+E253+E254+E255+E256+E257+E258</f>
        <v>1.63805</v>
      </c>
      <c r="F259" s="266">
        <f>+F252+F253+F254+F255+F256+F257+F258</f>
        <v>0</v>
      </c>
      <c r="G259" s="266">
        <f>+G252+G253+G254+G255+G256+G257+G258</f>
        <v>0</v>
      </c>
      <c r="H259" s="267">
        <f>+H252+H253+H254+H255+H256+H257+H258</f>
        <v>0</v>
      </c>
      <c r="I259" s="268">
        <f t="shared" si="30"/>
        <v>0</v>
      </c>
      <c r="J259" s="266">
        <f t="shared" si="30"/>
        <v>0</v>
      </c>
      <c r="K259" s="268">
        <f t="shared" si="30"/>
        <v>0</v>
      </c>
      <c r="L259" s="267">
        <f t="shared" si="30"/>
        <v>0</v>
      </c>
      <c r="M259" s="268">
        <f t="shared" si="30"/>
        <v>0</v>
      </c>
      <c r="N259" s="266">
        <f t="shared" si="30"/>
        <v>0</v>
      </c>
      <c r="O259" s="358">
        <v>0</v>
      </c>
    </row>
    <row r="260" spans="1:15" ht="11.25">
      <c r="A260" s="256" t="s">
        <v>427</v>
      </c>
      <c r="B260" s="689" t="s">
        <v>380</v>
      </c>
      <c r="C260" s="359">
        <v>0</v>
      </c>
      <c r="D260" s="360">
        <v>0</v>
      </c>
      <c r="E260" s="361">
        <v>0</v>
      </c>
      <c r="F260" s="361">
        <v>0</v>
      </c>
      <c r="G260" s="361">
        <v>0</v>
      </c>
      <c r="H260" s="362">
        <v>0</v>
      </c>
      <c r="I260" s="363">
        <v>0</v>
      </c>
      <c r="J260" s="364">
        <v>0</v>
      </c>
      <c r="K260" s="363">
        <v>0</v>
      </c>
      <c r="L260" s="365">
        <v>0</v>
      </c>
      <c r="M260" s="363">
        <v>0</v>
      </c>
      <c r="N260" s="364">
        <v>0</v>
      </c>
      <c r="O260" s="257"/>
    </row>
    <row r="261" spans="1:15" ht="11.25">
      <c r="A261" s="258" t="s">
        <v>428</v>
      </c>
      <c r="B261" s="690"/>
      <c r="C261" s="366">
        <v>0.073583</v>
      </c>
      <c r="D261" s="367">
        <v>0.073583</v>
      </c>
      <c r="E261" s="368">
        <v>0.073583</v>
      </c>
      <c r="F261" s="368">
        <v>0</v>
      </c>
      <c r="G261" s="368">
        <v>0</v>
      </c>
      <c r="H261" s="369">
        <v>0</v>
      </c>
      <c r="I261" s="370">
        <v>0</v>
      </c>
      <c r="J261" s="371">
        <v>0</v>
      </c>
      <c r="K261" s="370">
        <v>0</v>
      </c>
      <c r="L261" s="372">
        <v>0</v>
      </c>
      <c r="M261" s="370">
        <v>0</v>
      </c>
      <c r="N261" s="371">
        <v>0</v>
      </c>
      <c r="O261" s="259"/>
    </row>
    <row r="262" spans="1:15" ht="11.25">
      <c r="A262" s="258" t="s">
        <v>429</v>
      </c>
      <c r="B262" s="690"/>
      <c r="C262" s="366">
        <v>0.022684</v>
      </c>
      <c r="D262" s="367">
        <v>0.022684</v>
      </c>
      <c r="E262" s="368">
        <v>0.022684</v>
      </c>
      <c r="F262" s="368">
        <v>0</v>
      </c>
      <c r="G262" s="368">
        <v>0</v>
      </c>
      <c r="H262" s="369">
        <v>0</v>
      </c>
      <c r="I262" s="370">
        <v>0</v>
      </c>
      <c r="J262" s="350">
        <v>0</v>
      </c>
      <c r="K262" s="370">
        <v>0</v>
      </c>
      <c r="L262" s="350">
        <v>0</v>
      </c>
      <c r="M262" s="370">
        <v>0</v>
      </c>
      <c r="N262" s="371">
        <v>0</v>
      </c>
      <c r="O262" s="260"/>
    </row>
    <row r="263" spans="1:15" ht="11.25">
      <c r="A263" s="258" t="s">
        <v>430</v>
      </c>
      <c r="B263" s="690"/>
      <c r="C263" s="366">
        <v>0</v>
      </c>
      <c r="D263" s="367">
        <v>0</v>
      </c>
      <c r="E263" s="368">
        <v>0</v>
      </c>
      <c r="F263" s="368">
        <v>0</v>
      </c>
      <c r="G263" s="368">
        <v>0</v>
      </c>
      <c r="H263" s="369">
        <v>0</v>
      </c>
      <c r="I263" s="370">
        <v>0</v>
      </c>
      <c r="J263" s="371">
        <v>0</v>
      </c>
      <c r="K263" s="370">
        <v>0</v>
      </c>
      <c r="L263" s="372">
        <v>0</v>
      </c>
      <c r="M263" s="370">
        <v>0</v>
      </c>
      <c r="N263" s="371">
        <v>0</v>
      </c>
      <c r="O263" s="259"/>
    </row>
    <row r="264" spans="1:15" ht="11.25">
      <c r="A264" s="258" t="s">
        <v>431</v>
      </c>
      <c r="B264" s="690"/>
      <c r="C264" s="366">
        <v>6.365764</v>
      </c>
      <c r="D264" s="367">
        <v>6.365764</v>
      </c>
      <c r="E264" s="368">
        <v>6.365764</v>
      </c>
      <c r="F264" s="368">
        <v>0</v>
      </c>
      <c r="G264" s="368">
        <v>0</v>
      </c>
      <c r="H264" s="369">
        <v>0</v>
      </c>
      <c r="I264" s="370">
        <v>0</v>
      </c>
      <c r="J264" s="371">
        <v>0</v>
      </c>
      <c r="K264" s="370">
        <v>0</v>
      </c>
      <c r="L264" s="372">
        <v>0</v>
      </c>
      <c r="M264" s="370">
        <v>0</v>
      </c>
      <c r="N264" s="371">
        <v>0</v>
      </c>
      <c r="O264" s="259"/>
    </row>
    <row r="265" spans="1:15" ht="11.25">
      <c r="A265" s="258" t="s">
        <v>432</v>
      </c>
      <c r="B265" s="690"/>
      <c r="C265" s="366">
        <v>110.512772</v>
      </c>
      <c r="D265" s="367">
        <v>110.509403</v>
      </c>
      <c r="E265" s="368">
        <v>0.374967</v>
      </c>
      <c r="F265" s="368">
        <v>0</v>
      </c>
      <c r="G265" s="368">
        <v>110.134436</v>
      </c>
      <c r="H265" s="369">
        <v>0</v>
      </c>
      <c r="I265" s="370">
        <v>0</v>
      </c>
      <c r="J265" s="371">
        <v>0</v>
      </c>
      <c r="K265" s="370">
        <v>0</v>
      </c>
      <c r="L265" s="372">
        <v>0</v>
      </c>
      <c r="M265" s="370">
        <v>0</v>
      </c>
      <c r="N265" s="371">
        <v>0</v>
      </c>
      <c r="O265" s="259"/>
    </row>
    <row r="266" spans="1:15" ht="11.25">
      <c r="A266" s="261" t="s">
        <v>433</v>
      </c>
      <c r="B266" s="690"/>
      <c r="C266" s="373">
        <v>111.39518</v>
      </c>
      <c r="D266" s="374">
        <v>111.392047</v>
      </c>
      <c r="E266" s="375">
        <v>0.457745</v>
      </c>
      <c r="F266" s="375">
        <v>0</v>
      </c>
      <c r="G266" s="375">
        <v>110.934302</v>
      </c>
      <c r="H266" s="376">
        <v>0</v>
      </c>
      <c r="I266" s="377">
        <v>0</v>
      </c>
      <c r="J266" s="378">
        <v>0</v>
      </c>
      <c r="K266" s="377">
        <v>0</v>
      </c>
      <c r="L266" s="379">
        <v>0</v>
      </c>
      <c r="M266" s="377">
        <v>0</v>
      </c>
      <c r="N266" s="378">
        <v>0</v>
      </c>
      <c r="O266" s="262"/>
    </row>
    <row r="267" spans="1:15" ht="12" thickBot="1">
      <c r="A267" s="263" t="s">
        <v>286</v>
      </c>
      <c r="B267" s="691"/>
      <c r="C267" s="264">
        <f aca="true" t="shared" si="31" ref="C267:N267">+C260+C261+C262+C263+C264+C265+C266</f>
        <v>228.369983</v>
      </c>
      <c r="D267" s="265">
        <f>+D260+D261+D262+D263+D264+D265+D266</f>
        <v>228.363481</v>
      </c>
      <c r="E267" s="266">
        <f>+E260+E261+E262+E263+E264+E265+E266</f>
        <v>7.294743</v>
      </c>
      <c r="F267" s="266">
        <f>+F260+F261+F262+F263+F264+F265+F266</f>
        <v>0</v>
      </c>
      <c r="G267" s="266">
        <f>+G260+G261+G262+G263+G264+G265+G266</f>
        <v>221.068738</v>
      </c>
      <c r="H267" s="267">
        <f>+H260+H261+H262+H263+H264+H265+H266</f>
        <v>0</v>
      </c>
      <c r="I267" s="268">
        <f t="shared" si="31"/>
        <v>0</v>
      </c>
      <c r="J267" s="266">
        <f t="shared" si="31"/>
        <v>0</v>
      </c>
      <c r="K267" s="268">
        <f t="shared" si="31"/>
        <v>0</v>
      </c>
      <c r="L267" s="267">
        <f t="shared" si="31"/>
        <v>0</v>
      </c>
      <c r="M267" s="268">
        <f t="shared" si="31"/>
        <v>0</v>
      </c>
      <c r="N267" s="266">
        <f t="shared" si="31"/>
        <v>0</v>
      </c>
      <c r="O267" s="358">
        <v>0</v>
      </c>
    </row>
    <row r="268" spans="1:15" ht="11.25">
      <c r="A268" s="256" t="s">
        <v>427</v>
      </c>
      <c r="B268" s="689" t="s">
        <v>381</v>
      </c>
      <c r="C268" s="359">
        <v>34.393873</v>
      </c>
      <c r="D268" s="360">
        <v>34.393873</v>
      </c>
      <c r="E268" s="361">
        <v>34.393873</v>
      </c>
      <c r="F268" s="361">
        <v>0</v>
      </c>
      <c r="G268" s="361">
        <v>0</v>
      </c>
      <c r="H268" s="362">
        <v>0</v>
      </c>
      <c r="I268" s="363">
        <v>0</v>
      </c>
      <c r="J268" s="364">
        <v>0</v>
      </c>
      <c r="K268" s="363">
        <v>0</v>
      </c>
      <c r="L268" s="365">
        <v>0</v>
      </c>
      <c r="M268" s="363">
        <v>0</v>
      </c>
      <c r="N268" s="364">
        <v>0</v>
      </c>
      <c r="O268" s="257"/>
    </row>
    <row r="269" spans="1:15" ht="11.25">
      <c r="A269" s="258" t="s">
        <v>428</v>
      </c>
      <c r="B269" s="690"/>
      <c r="C269" s="366">
        <v>127.842202</v>
      </c>
      <c r="D269" s="367">
        <v>127.842202</v>
      </c>
      <c r="E269" s="368">
        <v>127.842202</v>
      </c>
      <c r="F269" s="368">
        <v>0</v>
      </c>
      <c r="G269" s="368">
        <v>0</v>
      </c>
      <c r="H269" s="369">
        <v>0</v>
      </c>
      <c r="I269" s="370">
        <v>0</v>
      </c>
      <c r="J269" s="371">
        <v>0</v>
      </c>
      <c r="K269" s="370">
        <v>0</v>
      </c>
      <c r="L269" s="372">
        <v>0</v>
      </c>
      <c r="M269" s="370">
        <v>0</v>
      </c>
      <c r="N269" s="371">
        <v>0</v>
      </c>
      <c r="O269" s="259"/>
    </row>
    <row r="270" spans="1:15" ht="11.25">
      <c r="A270" s="258" t="s">
        <v>429</v>
      </c>
      <c r="B270" s="690"/>
      <c r="C270" s="366">
        <v>269.606347</v>
      </c>
      <c r="D270" s="367">
        <v>269.606347</v>
      </c>
      <c r="E270" s="368">
        <v>269.606347</v>
      </c>
      <c r="F270" s="368">
        <v>0</v>
      </c>
      <c r="G270" s="368">
        <v>0</v>
      </c>
      <c r="H270" s="369">
        <v>0</v>
      </c>
      <c r="I270" s="370">
        <v>0</v>
      </c>
      <c r="J270" s="350">
        <v>0</v>
      </c>
      <c r="K270" s="370">
        <v>0</v>
      </c>
      <c r="L270" s="350">
        <v>0</v>
      </c>
      <c r="M270" s="370">
        <v>0</v>
      </c>
      <c r="N270" s="371">
        <v>0</v>
      </c>
      <c r="O270" s="260"/>
    </row>
    <row r="271" spans="1:15" ht="11.25">
      <c r="A271" s="258" t="s">
        <v>430</v>
      </c>
      <c r="B271" s="690"/>
      <c r="C271" s="366">
        <v>226.976869</v>
      </c>
      <c r="D271" s="367">
        <v>194.287645</v>
      </c>
      <c r="E271" s="368">
        <v>161.601276</v>
      </c>
      <c r="F271" s="368">
        <v>0</v>
      </c>
      <c r="G271" s="368">
        <v>32.686369</v>
      </c>
      <c r="H271" s="369">
        <v>0</v>
      </c>
      <c r="I271" s="370">
        <v>0</v>
      </c>
      <c r="J271" s="371">
        <v>0</v>
      </c>
      <c r="K271" s="370">
        <v>0</v>
      </c>
      <c r="L271" s="372">
        <v>0</v>
      </c>
      <c r="M271" s="370">
        <v>0</v>
      </c>
      <c r="N271" s="371">
        <v>0</v>
      </c>
      <c r="O271" s="259"/>
    </row>
    <row r="272" spans="1:15" ht="11.25">
      <c r="A272" s="258" t="s">
        <v>431</v>
      </c>
      <c r="B272" s="690"/>
      <c r="C272" s="366">
        <v>125.753749</v>
      </c>
      <c r="D272" s="367">
        <v>125.753749</v>
      </c>
      <c r="E272" s="368">
        <v>125.753749</v>
      </c>
      <c r="F272" s="368">
        <v>0</v>
      </c>
      <c r="G272" s="368">
        <v>0</v>
      </c>
      <c r="H272" s="369">
        <v>0</v>
      </c>
      <c r="I272" s="370">
        <v>0</v>
      </c>
      <c r="J272" s="371">
        <v>0</v>
      </c>
      <c r="K272" s="370">
        <v>0</v>
      </c>
      <c r="L272" s="372">
        <v>0</v>
      </c>
      <c r="M272" s="370">
        <v>0</v>
      </c>
      <c r="N272" s="371">
        <v>0</v>
      </c>
      <c r="O272" s="259"/>
    </row>
    <row r="273" spans="1:15" ht="11.25">
      <c r="A273" s="258" t="s">
        <v>432</v>
      </c>
      <c r="B273" s="690"/>
      <c r="C273" s="366">
        <v>149.587432</v>
      </c>
      <c r="D273" s="367">
        <v>99.689541</v>
      </c>
      <c r="E273" s="368">
        <v>29.598841</v>
      </c>
      <c r="F273" s="368">
        <v>0</v>
      </c>
      <c r="G273" s="368">
        <v>70.0907</v>
      </c>
      <c r="H273" s="369">
        <v>0</v>
      </c>
      <c r="I273" s="370">
        <v>0</v>
      </c>
      <c r="J273" s="371">
        <v>0</v>
      </c>
      <c r="K273" s="370">
        <v>0</v>
      </c>
      <c r="L273" s="372">
        <v>0</v>
      </c>
      <c r="M273" s="370">
        <v>0</v>
      </c>
      <c r="N273" s="371">
        <v>0</v>
      </c>
      <c r="O273" s="259"/>
    </row>
    <row r="274" spans="1:15" ht="11.25">
      <c r="A274" s="261" t="s">
        <v>433</v>
      </c>
      <c r="B274" s="690"/>
      <c r="C274" s="373">
        <v>0</v>
      </c>
      <c r="D274" s="374">
        <v>0</v>
      </c>
      <c r="E274" s="375">
        <v>0</v>
      </c>
      <c r="F274" s="375">
        <v>0</v>
      </c>
      <c r="G274" s="375">
        <v>0</v>
      </c>
      <c r="H274" s="376">
        <v>0</v>
      </c>
      <c r="I274" s="377">
        <v>0</v>
      </c>
      <c r="J274" s="378">
        <v>0</v>
      </c>
      <c r="K274" s="377">
        <v>0</v>
      </c>
      <c r="L274" s="379">
        <v>0</v>
      </c>
      <c r="M274" s="377">
        <v>0</v>
      </c>
      <c r="N274" s="378">
        <v>0</v>
      </c>
      <c r="O274" s="262"/>
    </row>
    <row r="275" spans="1:15" ht="12" thickBot="1">
      <c r="A275" s="263" t="s">
        <v>286</v>
      </c>
      <c r="B275" s="691"/>
      <c r="C275" s="264">
        <f aca="true" t="shared" si="32" ref="C275:N275">+C268+C269+C270+C271+C272+C273+C274</f>
        <v>934.160472</v>
      </c>
      <c r="D275" s="265">
        <f>+D268+D269+D270+D271+D272+D273+D274</f>
        <v>851.573357</v>
      </c>
      <c r="E275" s="266">
        <f>+E268+E269+E270+E271+E272+E273+E274</f>
        <v>748.796288</v>
      </c>
      <c r="F275" s="266">
        <f>+F268+F269+F270+F271+F272+F273+F274</f>
        <v>0</v>
      </c>
      <c r="G275" s="266">
        <f>+G268+G269+G270+G271+G272+G273+G274</f>
        <v>102.777069</v>
      </c>
      <c r="H275" s="267">
        <f>+H268+H269+H270+H271+H272+H273+H274</f>
        <v>0</v>
      </c>
      <c r="I275" s="268">
        <f t="shared" si="32"/>
        <v>0</v>
      </c>
      <c r="J275" s="266">
        <f t="shared" si="32"/>
        <v>0</v>
      </c>
      <c r="K275" s="268">
        <f t="shared" si="32"/>
        <v>0</v>
      </c>
      <c r="L275" s="267">
        <f t="shared" si="32"/>
        <v>0</v>
      </c>
      <c r="M275" s="268">
        <f t="shared" si="32"/>
        <v>0</v>
      </c>
      <c r="N275" s="266">
        <f t="shared" si="32"/>
        <v>0</v>
      </c>
      <c r="O275" s="358">
        <v>0</v>
      </c>
    </row>
    <row r="276" spans="1:15" ht="11.25">
      <c r="A276" s="256" t="s">
        <v>427</v>
      </c>
      <c r="B276" s="689" t="s">
        <v>383</v>
      </c>
      <c r="C276" s="359">
        <v>0</v>
      </c>
      <c r="D276" s="360">
        <v>0</v>
      </c>
      <c r="E276" s="361">
        <v>0</v>
      </c>
      <c r="F276" s="361">
        <v>0</v>
      </c>
      <c r="G276" s="361">
        <v>0</v>
      </c>
      <c r="H276" s="362">
        <v>0</v>
      </c>
      <c r="I276" s="363">
        <v>0</v>
      </c>
      <c r="J276" s="364">
        <v>0</v>
      </c>
      <c r="K276" s="363">
        <v>0</v>
      </c>
      <c r="L276" s="365">
        <v>0</v>
      </c>
      <c r="M276" s="363">
        <v>0</v>
      </c>
      <c r="N276" s="364">
        <v>0</v>
      </c>
      <c r="O276" s="257"/>
    </row>
    <row r="277" spans="1:15" ht="11.25">
      <c r="A277" s="258" t="s">
        <v>428</v>
      </c>
      <c r="B277" s="690"/>
      <c r="C277" s="366">
        <v>27.295466</v>
      </c>
      <c r="D277" s="367">
        <v>27.295466</v>
      </c>
      <c r="E277" s="368">
        <v>27.295466</v>
      </c>
      <c r="F277" s="368">
        <v>0</v>
      </c>
      <c r="G277" s="368">
        <v>0</v>
      </c>
      <c r="H277" s="369">
        <v>0</v>
      </c>
      <c r="I277" s="370">
        <v>0</v>
      </c>
      <c r="J277" s="371">
        <v>0</v>
      </c>
      <c r="K277" s="370">
        <v>0</v>
      </c>
      <c r="L277" s="372">
        <v>0</v>
      </c>
      <c r="M277" s="370">
        <v>0</v>
      </c>
      <c r="N277" s="371">
        <v>0</v>
      </c>
      <c r="O277" s="259"/>
    </row>
    <row r="278" spans="1:15" ht="11.25">
      <c r="A278" s="258" t="s">
        <v>429</v>
      </c>
      <c r="B278" s="690"/>
      <c r="C278" s="366">
        <v>54.498479</v>
      </c>
      <c r="D278" s="367">
        <v>54.498479</v>
      </c>
      <c r="E278" s="368">
        <v>54.498479</v>
      </c>
      <c r="F278" s="368">
        <v>0</v>
      </c>
      <c r="G278" s="368">
        <v>0</v>
      </c>
      <c r="H278" s="369">
        <v>0</v>
      </c>
      <c r="I278" s="370">
        <v>0</v>
      </c>
      <c r="J278" s="350">
        <v>0</v>
      </c>
      <c r="K278" s="370">
        <v>0</v>
      </c>
      <c r="L278" s="350">
        <v>0</v>
      </c>
      <c r="M278" s="370">
        <v>0</v>
      </c>
      <c r="N278" s="371">
        <v>0</v>
      </c>
      <c r="O278" s="260"/>
    </row>
    <row r="279" spans="1:15" ht="11.25">
      <c r="A279" s="258" t="s">
        <v>430</v>
      </c>
      <c r="B279" s="690"/>
      <c r="C279" s="366">
        <v>0</v>
      </c>
      <c r="D279" s="367">
        <v>0</v>
      </c>
      <c r="E279" s="368">
        <v>0</v>
      </c>
      <c r="F279" s="368">
        <v>0</v>
      </c>
      <c r="G279" s="368">
        <v>0</v>
      </c>
      <c r="H279" s="369">
        <v>0</v>
      </c>
      <c r="I279" s="370">
        <v>0</v>
      </c>
      <c r="J279" s="371">
        <v>0</v>
      </c>
      <c r="K279" s="370">
        <v>0</v>
      </c>
      <c r="L279" s="372">
        <v>0</v>
      </c>
      <c r="M279" s="370">
        <v>0</v>
      </c>
      <c r="N279" s="371">
        <v>0</v>
      </c>
      <c r="O279" s="259"/>
    </row>
    <row r="280" spans="1:15" ht="11.25">
      <c r="A280" s="258" t="s">
        <v>431</v>
      </c>
      <c r="B280" s="690"/>
      <c r="C280" s="366">
        <v>0</v>
      </c>
      <c r="D280" s="367">
        <v>0</v>
      </c>
      <c r="E280" s="368">
        <v>0</v>
      </c>
      <c r="F280" s="368">
        <v>0</v>
      </c>
      <c r="G280" s="368">
        <v>0</v>
      </c>
      <c r="H280" s="369">
        <v>0</v>
      </c>
      <c r="I280" s="370">
        <v>0</v>
      </c>
      <c r="J280" s="371">
        <v>0</v>
      </c>
      <c r="K280" s="370">
        <v>0</v>
      </c>
      <c r="L280" s="372">
        <v>0</v>
      </c>
      <c r="M280" s="370">
        <v>0</v>
      </c>
      <c r="N280" s="371">
        <v>0</v>
      </c>
      <c r="O280" s="259"/>
    </row>
    <row r="281" spans="1:15" ht="11.25">
      <c r="A281" s="258" t="s">
        <v>432</v>
      </c>
      <c r="B281" s="690"/>
      <c r="C281" s="366">
        <v>0</v>
      </c>
      <c r="D281" s="367">
        <v>0</v>
      </c>
      <c r="E281" s="368">
        <v>0</v>
      </c>
      <c r="F281" s="368">
        <v>0</v>
      </c>
      <c r="G281" s="368">
        <v>0</v>
      </c>
      <c r="H281" s="369">
        <v>0</v>
      </c>
      <c r="I281" s="370">
        <v>0</v>
      </c>
      <c r="J281" s="371">
        <v>0</v>
      </c>
      <c r="K281" s="370">
        <v>0</v>
      </c>
      <c r="L281" s="372">
        <v>0</v>
      </c>
      <c r="M281" s="370">
        <v>0</v>
      </c>
      <c r="N281" s="371">
        <v>0</v>
      </c>
      <c r="O281" s="259"/>
    </row>
    <row r="282" spans="1:15" ht="11.25">
      <c r="A282" s="261" t="s">
        <v>433</v>
      </c>
      <c r="B282" s="690"/>
      <c r="C282" s="373">
        <v>0</v>
      </c>
      <c r="D282" s="374">
        <v>0</v>
      </c>
      <c r="E282" s="375">
        <v>0</v>
      </c>
      <c r="F282" s="375">
        <v>0</v>
      </c>
      <c r="G282" s="375">
        <v>0</v>
      </c>
      <c r="H282" s="376">
        <v>0</v>
      </c>
      <c r="I282" s="377">
        <v>0</v>
      </c>
      <c r="J282" s="378">
        <v>0</v>
      </c>
      <c r="K282" s="377">
        <v>0</v>
      </c>
      <c r="L282" s="379">
        <v>0</v>
      </c>
      <c r="M282" s="377">
        <v>0</v>
      </c>
      <c r="N282" s="378">
        <v>0</v>
      </c>
      <c r="O282" s="262"/>
    </row>
    <row r="283" spans="1:15" ht="12" thickBot="1">
      <c r="A283" s="263" t="s">
        <v>286</v>
      </c>
      <c r="B283" s="691"/>
      <c r="C283" s="264">
        <f aca="true" t="shared" si="33" ref="C283:N283">+C276+C277+C278+C279+C280+C281+C282</f>
        <v>81.79394500000001</v>
      </c>
      <c r="D283" s="265">
        <f>+D276+D277+D278+D279+D280+D281+D282</f>
        <v>81.79394500000001</v>
      </c>
      <c r="E283" s="266">
        <f>+E276+E277+E278+E279+E280+E281+E282</f>
        <v>81.79394500000001</v>
      </c>
      <c r="F283" s="266">
        <f>+F276+F277+F278+F279+F280+F281+F282</f>
        <v>0</v>
      </c>
      <c r="G283" s="266">
        <f>+G276+G277+G278+G279+G280+G281+G282</f>
        <v>0</v>
      </c>
      <c r="H283" s="267">
        <f>+H276+H277+H278+H279+H280+H281+H282</f>
        <v>0</v>
      </c>
      <c r="I283" s="268">
        <f t="shared" si="33"/>
        <v>0</v>
      </c>
      <c r="J283" s="266">
        <f t="shared" si="33"/>
        <v>0</v>
      </c>
      <c r="K283" s="268">
        <f t="shared" si="33"/>
        <v>0</v>
      </c>
      <c r="L283" s="267">
        <f t="shared" si="33"/>
        <v>0</v>
      </c>
      <c r="M283" s="268">
        <f t="shared" si="33"/>
        <v>0</v>
      </c>
      <c r="N283" s="266">
        <f t="shared" si="33"/>
        <v>0</v>
      </c>
      <c r="O283" s="358">
        <v>0</v>
      </c>
    </row>
    <row r="284" spans="1:15" ht="11.25">
      <c r="A284" s="256" t="s">
        <v>427</v>
      </c>
      <c r="B284" s="689" t="s">
        <v>384</v>
      </c>
      <c r="C284" s="359">
        <v>19.547161</v>
      </c>
      <c r="D284" s="360">
        <v>19.547161</v>
      </c>
      <c r="E284" s="361">
        <v>19.547141</v>
      </c>
      <c r="F284" s="361">
        <v>0</v>
      </c>
      <c r="G284" s="361">
        <v>0</v>
      </c>
      <c r="H284" s="362">
        <v>2E-05</v>
      </c>
      <c r="I284" s="363">
        <v>0</v>
      </c>
      <c r="J284" s="364">
        <v>0</v>
      </c>
      <c r="K284" s="363">
        <v>0</v>
      </c>
      <c r="L284" s="365">
        <v>0</v>
      </c>
      <c r="M284" s="363">
        <v>0</v>
      </c>
      <c r="N284" s="364">
        <v>0</v>
      </c>
      <c r="O284" s="257"/>
    </row>
    <row r="285" spans="1:15" ht="11.25">
      <c r="A285" s="258" t="s">
        <v>428</v>
      </c>
      <c r="B285" s="690"/>
      <c r="C285" s="366">
        <v>447.543558</v>
      </c>
      <c r="D285" s="367">
        <v>447.543558</v>
      </c>
      <c r="E285" s="368">
        <v>447.543558</v>
      </c>
      <c r="F285" s="368">
        <v>0</v>
      </c>
      <c r="G285" s="368">
        <v>0</v>
      </c>
      <c r="H285" s="369">
        <v>0</v>
      </c>
      <c r="I285" s="370">
        <v>0</v>
      </c>
      <c r="J285" s="371">
        <v>0</v>
      </c>
      <c r="K285" s="370">
        <v>0</v>
      </c>
      <c r="L285" s="372">
        <v>0</v>
      </c>
      <c r="M285" s="370">
        <v>0</v>
      </c>
      <c r="N285" s="371">
        <v>0</v>
      </c>
      <c r="O285" s="259"/>
    </row>
    <row r="286" spans="1:15" ht="11.25">
      <c r="A286" s="258" t="s">
        <v>429</v>
      </c>
      <c r="B286" s="690"/>
      <c r="C286" s="366">
        <v>48.859159</v>
      </c>
      <c r="D286" s="367">
        <v>48.859159</v>
      </c>
      <c r="E286" s="368">
        <v>48.859159</v>
      </c>
      <c r="F286" s="368">
        <v>0</v>
      </c>
      <c r="G286" s="368">
        <v>0</v>
      </c>
      <c r="H286" s="369">
        <v>0</v>
      </c>
      <c r="I286" s="370">
        <v>0</v>
      </c>
      <c r="J286" s="350">
        <v>0</v>
      </c>
      <c r="K286" s="370">
        <v>0</v>
      </c>
      <c r="L286" s="350">
        <v>0</v>
      </c>
      <c r="M286" s="370">
        <v>0</v>
      </c>
      <c r="N286" s="371">
        <v>0</v>
      </c>
      <c r="O286" s="260"/>
    </row>
    <row r="287" spans="1:15" ht="11.25">
      <c r="A287" s="258" t="s">
        <v>430</v>
      </c>
      <c r="B287" s="690"/>
      <c r="C287" s="366">
        <v>0</v>
      </c>
      <c r="D287" s="367">
        <v>0</v>
      </c>
      <c r="E287" s="368">
        <v>0</v>
      </c>
      <c r="F287" s="368">
        <v>0</v>
      </c>
      <c r="G287" s="368">
        <v>0</v>
      </c>
      <c r="H287" s="369">
        <v>0</v>
      </c>
      <c r="I287" s="370">
        <v>0</v>
      </c>
      <c r="J287" s="371">
        <v>0</v>
      </c>
      <c r="K287" s="370">
        <v>0</v>
      </c>
      <c r="L287" s="372">
        <v>0</v>
      </c>
      <c r="M287" s="370">
        <v>0</v>
      </c>
      <c r="N287" s="371">
        <v>0</v>
      </c>
      <c r="O287" s="259"/>
    </row>
    <row r="288" spans="1:15" ht="11.25">
      <c r="A288" s="258" t="s">
        <v>431</v>
      </c>
      <c r="B288" s="690"/>
      <c r="C288" s="366">
        <v>10.762151</v>
      </c>
      <c r="D288" s="367">
        <v>10.762151</v>
      </c>
      <c r="E288" s="368">
        <v>10.762151</v>
      </c>
      <c r="F288" s="368">
        <v>0</v>
      </c>
      <c r="G288" s="368">
        <v>0</v>
      </c>
      <c r="H288" s="369">
        <v>0</v>
      </c>
      <c r="I288" s="370">
        <v>0</v>
      </c>
      <c r="J288" s="371">
        <v>0</v>
      </c>
      <c r="K288" s="370">
        <v>0</v>
      </c>
      <c r="L288" s="372">
        <v>0</v>
      </c>
      <c r="M288" s="370">
        <v>0</v>
      </c>
      <c r="N288" s="371">
        <v>0</v>
      </c>
      <c r="O288" s="259"/>
    </row>
    <row r="289" spans="1:15" ht="11.25">
      <c r="A289" s="258" t="s">
        <v>432</v>
      </c>
      <c r="B289" s="690"/>
      <c r="C289" s="366">
        <v>0</v>
      </c>
      <c r="D289" s="367">
        <v>0</v>
      </c>
      <c r="E289" s="368">
        <v>0</v>
      </c>
      <c r="F289" s="368">
        <v>0</v>
      </c>
      <c r="G289" s="368">
        <v>0</v>
      </c>
      <c r="H289" s="369">
        <v>0</v>
      </c>
      <c r="I289" s="370">
        <v>0</v>
      </c>
      <c r="J289" s="371">
        <v>0</v>
      </c>
      <c r="K289" s="370">
        <v>0</v>
      </c>
      <c r="L289" s="372">
        <v>0</v>
      </c>
      <c r="M289" s="370">
        <v>0</v>
      </c>
      <c r="N289" s="371">
        <v>0</v>
      </c>
      <c r="O289" s="259"/>
    </row>
    <row r="290" spans="1:15" ht="11.25">
      <c r="A290" s="261" t="s">
        <v>433</v>
      </c>
      <c r="B290" s="690"/>
      <c r="C290" s="373">
        <v>0</v>
      </c>
      <c r="D290" s="374">
        <v>0</v>
      </c>
      <c r="E290" s="375">
        <v>0</v>
      </c>
      <c r="F290" s="375">
        <v>0</v>
      </c>
      <c r="G290" s="375">
        <v>0</v>
      </c>
      <c r="H290" s="376">
        <v>0</v>
      </c>
      <c r="I290" s="377">
        <v>0</v>
      </c>
      <c r="J290" s="378">
        <v>0</v>
      </c>
      <c r="K290" s="377">
        <v>0</v>
      </c>
      <c r="L290" s="379">
        <v>0</v>
      </c>
      <c r="M290" s="377">
        <v>0</v>
      </c>
      <c r="N290" s="378">
        <v>0</v>
      </c>
      <c r="O290" s="262"/>
    </row>
    <row r="291" spans="1:15" ht="12" thickBot="1">
      <c r="A291" s="263" t="s">
        <v>286</v>
      </c>
      <c r="B291" s="691"/>
      <c r="C291" s="264">
        <f aca="true" t="shared" si="34" ref="C291:N291">+C284+C285+C286+C287+C288+C289+C290</f>
        <v>526.712029</v>
      </c>
      <c r="D291" s="265">
        <f>+D284+D285+D286+D287+D288+D289+D290</f>
        <v>526.712029</v>
      </c>
      <c r="E291" s="266">
        <f>+E284+E285+E286+E287+E288+E289+E290</f>
        <v>526.7120090000001</v>
      </c>
      <c r="F291" s="266">
        <f>+F284+F285+F286+F287+F288+F289+F290</f>
        <v>0</v>
      </c>
      <c r="G291" s="266">
        <f>+G284+G285+G286+G287+G288+G289+G290</f>
        <v>0</v>
      </c>
      <c r="H291" s="267">
        <f>+H284+H285+H286+H287+H288+H289+H290</f>
        <v>2E-05</v>
      </c>
      <c r="I291" s="268">
        <f t="shared" si="34"/>
        <v>0</v>
      </c>
      <c r="J291" s="266">
        <f t="shared" si="34"/>
        <v>0</v>
      </c>
      <c r="K291" s="268">
        <f t="shared" si="34"/>
        <v>0</v>
      </c>
      <c r="L291" s="267">
        <f t="shared" si="34"/>
        <v>0</v>
      </c>
      <c r="M291" s="268">
        <f t="shared" si="34"/>
        <v>0</v>
      </c>
      <c r="N291" s="266">
        <f t="shared" si="34"/>
        <v>0</v>
      </c>
      <c r="O291" s="358">
        <v>4E-06</v>
      </c>
    </row>
    <row r="292" spans="1:15" ht="11.25">
      <c r="A292" s="256" t="s">
        <v>427</v>
      </c>
      <c r="B292" s="689" t="s">
        <v>385</v>
      </c>
      <c r="C292" s="359">
        <v>0.007735</v>
      </c>
      <c r="D292" s="360">
        <v>0.007735</v>
      </c>
      <c r="E292" s="361">
        <v>0.007735</v>
      </c>
      <c r="F292" s="361">
        <v>0</v>
      </c>
      <c r="G292" s="361">
        <v>0</v>
      </c>
      <c r="H292" s="362">
        <v>0</v>
      </c>
      <c r="I292" s="363">
        <v>0</v>
      </c>
      <c r="J292" s="364">
        <v>0</v>
      </c>
      <c r="K292" s="363">
        <v>0</v>
      </c>
      <c r="L292" s="365">
        <v>0</v>
      </c>
      <c r="M292" s="363">
        <v>0</v>
      </c>
      <c r="N292" s="364">
        <v>0</v>
      </c>
      <c r="O292" s="257"/>
    </row>
    <row r="293" spans="1:15" ht="11.25">
      <c r="A293" s="258" t="s">
        <v>428</v>
      </c>
      <c r="B293" s="690"/>
      <c r="C293" s="366">
        <v>594.175892</v>
      </c>
      <c r="D293" s="367">
        <v>594.165525</v>
      </c>
      <c r="E293" s="368">
        <v>85.238988</v>
      </c>
      <c r="F293" s="368">
        <v>0</v>
      </c>
      <c r="G293" s="368">
        <v>508.926537</v>
      </c>
      <c r="H293" s="369">
        <v>0</v>
      </c>
      <c r="I293" s="370">
        <v>0</v>
      </c>
      <c r="J293" s="371">
        <v>0</v>
      </c>
      <c r="K293" s="370">
        <v>0</v>
      </c>
      <c r="L293" s="372">
        <v>0</v>
      </c>
      <c r="M293" s="370">
        <v>0</v>
      </c>
      <c r="N293" s="371">
        <v>0</v>
      </c>
      <c r="O293" s="259"/>
    </row>
    <row r="294" spans="1:15" ht="11.25">
      <c r="A294" s="258" t="s">
        <v>429</v>
      </c>
      <c r="B294" s="690"/>
      <c r="C294" s="366">
        <v>12.746904</v>
      </c>
      <c r="D294" s="367">
        <v>12.746904</v>
      </c>
      <c r="E294" s="368">
        <v>0.008144</v>
      </c>
      <c r="F294" s="368">
        <v>0</v>
      </c>
      <c r="G294" s="368">
        <v>12.73876</v>
      </c>
      <c r="H294" s="369">
        <v>0</v>
      </c>
      <c r="I294" s="370">
        <v>0</v>
      </c>
      <c r="J294" s="350">
        <v>0</v>
      </c>
      <c r="K294" s="370">
        <v>0</v>
      </c>
      <c r="L294" s="350">
        <v>0</v>
      </c>
      <c r="M294" s="370">
        <v>0</v>
      </c>
      <c r="N294" s="371">
        <v>0</v>
      </c>
      <c r="O294" s="260"/>
    </row>
    <row r="295" spans="1:15" ht="11.25">
      <c r="A295" s="258" t="s">
        <v>430</v>
      </c>
      <c r="B295" s="690"/>
      <c r="C295" s="366">
        <v>582.541801</v>
      </c>
      <c r="D295" s="367">
        <v>582.233042</v>
      </c>
      <c r="E295" s="368">
        <v>233.337598</v>
      </c>
      <c r="F295" s="368">
        <v>0</v>
      </c>
      <c r="G295" s="368">
        <v>348.895444</v>
      </c>
      <c r="H295" s="369">
        <v>0</v>
      </c>
      <c r="I295" s="370">
        <v>0</v>
      </c>
      <c r="J295" s="371">
        <v>0</v>
      </c>
      <c r="K295" s="370">
        <v>0</v>
      </c>
      <c r="L295" s="372">
        <v>0</v>
      </c>
      <c r="M295" s="370">
        <v>0</v>
      </c>
      <c r="N295" s="371">
        <v>0</v>
      </c>
      <c r="O295" s="259"/>
    </row>
    <row r="296" spans="1:15" ht="11.25">
      <c r="A296" s="258" t="s">
        <v>431</v>
      </c>
      <c r="B296" s="690"/>
      <c r="C296" s="366">
        <v>1048.925688</v>
      </c>
      <c r="D296" s="367">
        <v>1048.895393</v>
      </c>
      <c r="E296" s="368">
        <v>35.1293</v>
      </c>
      <c r="F296" s="368">
        <v>0</v>
      </c>
      <c r="G296" s="368">
        <v>1013.766093</v>
      </c>
      <c r="H296" s="369">
        <v>0</v>
      </c>
      <c r="I296" s="370">
        <v>0</v>
      </c>
      <c r="J296" s="371">
        <v>0</v>
      </c>
      <c r="K296" s="370">
        <v>0</v>
      </c>
      <c r="L296" s="372">
        <v>0</v>
      </c>
      <c r="M296" s="370">
        <v>0</v>
      </c>
      <c r="N296" s="371">
        <v>0</v>
      </c>
      <c r="O296" s="259"/>
    </row>
    <row r="297" spans="1:15" ht="11.25">
      <c r="A297" s="258" t="s">
        <v>432</v>
      </c>
      <c r="B297" s="690"/>
      <c r="C297" s="366">
        <v>2964.351383</v>
      </c>
      <c r="D297" s="367">
        <v>2964.260977</v>
      </c>
      <c r="E297" s="368">
        <v>46.054592</v>
      </c>
      <c r="F297" s="368">
        <v>0</v>
      </c>
      <c r="G297" s="368">
        <v>2918.206385</v>
      </c>
      <c r="H297" s="369">
        <v>0</v>
      </c>
      <c r="I297" s="370">
        <v>0</v>
      </c>
      <c r="J297" s="371">
        <v>0</v>
      </c>
      <c r="K297" s="370">
        <v>0</v>
      </c>
      <c r="L297" s="372">
        <v>0</v>
      </c>
      <c r="M297" s="370">
        <v>0</v>
      </c>
      <c r="N297" s="371">
        <v>0</v>
      </c>
      <c r="O297" s="259"/>
    </row>
    <row r="298" spans="1:15" ht="11.25">
      <c r="A298" s="261" t="s">
        <v>433</v>
      </c>
      <c r="B298" s="690"/>
      <c r="C298" s="373">
        <v>57.126036</v>
      </c>
      <c r="D298" s="374">
        <v>57.124124</v>
      </c>
      <c r="E298" s="375">
        <v>0.225963</v>
      </c>
      <c r="F298" s="375">
        <v>0</v>
      </c>
      <c r="G298" s="375">
        <v>56.887519</v>
      </c>
      <c r="H298" s="376">
        <v>0.010642</v>
      </c>
      <c r="I298" s="377">
        <v>0</v>
      </c>
      <c r="J298" s="378">
        <v>0</v>
      </c>
      <c r="K298" s="377">
        <v>0</v>
      </c>
      <c r="L298" s="379">
        <v>0</v>
      </c>
      <c r="M298" s="377">
        <v>25</v>
      </c>
      <c r="N298" s="378">
        <v>0</v>
      </c>
      <c r="O298" s="262"/>
    </row>
    <row r="299" spans="1:15" ht="12" thickBot="1">
      <c r="A299" s="263" t="s">
        <v>286</v>
      </c>
      <c r="B299" s="691"/>
      <c r="C299" s="264">
        <f aca="true" t="shared" si="35" ref="C299:N299">+C292+C293+C294+C295+C296+C297+C298</f>
        <v>5259.8754389999995</v>
      </c>
      <c r="D299" s="265">
        <f>+D292+D293+D294+D295+D296+D297+D298</f>
        <v>5259.4337</v>
      </c>
      <c r="E299" s="266">
        <f>+E292+E293+E294+E295+E296+E297+E298</f>
        <v>400.00232</v>
      </c>
      <c r="F299" s="266">
        <f>+F292+F293+F294+F295+F296+F297+F298</f>
        <v>0</v>
      </c>
      <c r="G299" s="266">
        <f>+G292+G293+G294+G295+G296+G297+G298</f>
        <v>4859.420738</v>
      </c>
      <c r="H299" s="267">
        <f>+H292+H293+H294+H295+H296+H297+H298</f>
        <v>0.010642</v>
      </c>
      <c r="I299" s="268">
        <f t="shared" si="35"/>
        <v>0</v>
      </c>
      <c r="J299" s="266">
        <f t="shared" si="35"/>
        <v>0</v>
      </c>
      <c r="K299" s="268">
        <f t="shared" si="35"/>
        <v>0</v>
      </c>
      <c r="L299" s="267">
        <f t="shared" si="35"/>
        <v>0</v>
      </c>
      <c r="M299" s="268">
        <f t="shared" si="35"/>
        <v>25</v>
      </c>
      <c r="N299" s="266">
        <f t="shared" si="35"/>
        <v>0</v>
      </c>
      <c r="O299" s="358">
        <v>0.607401</v>
      </c>
    </row>
    <row r="300" spans="1:15" ht="11.25">
      <c r="A300" s="256" t="s">
        <v>427</v>
      </c>
      <c r="B300" s="689" t="s">
        <v>382</v>
      </c>
      <c r="C300" s="359">
        <v>0</v>
      </c>
      <c r="D300" s="360">
        <v>0</v>
      </c>
      <c r="E300" s="361">
        <v>0</v>
      </c>
      <c r="F300" s="361">
        <v>0</v>
      </c>
      <c r="G300" s="361">
        <v>0</v>
      </c>
      <c r="H300" s="362">
        <v>0</v>
      </c>
      <c r="I300" s="363">
        <v>0</v>
      </c>
      <c r="J300" s="364">
        <v>0</v>
      </c>
      <c r="K300" s="363">
        <v>0</v>
      </c>
      <c r="L300" s="365">
        <v>0</v>
      </c>
      <c r="M300" s="363">
        <v>0</v>
      </c>
      <c r="N300" s="364">
        <v>0</v>
      </c>
      <c r="O300" s="257"/>
    </row>
    <row r="301" spans="1:15" ht="11.25">
      <c r="A301" s="258" t="s">
        <v>428</v>
      </c>
      <c r="B301" s="690"/>
      <c r="C301" s="366">
        <v>0</v>
      </c>
      <c r="D301" s="367">
        <v>0</v>
      </c>
      <c r="E301" s="368">
        <v>0</v>
      </c>
      <c r="F301" s="368">
        <v>0</v>
      </c>
      <c r="G301" s="368">
        <v>0</v>
      </c>
      <c r="H301" s="369">
        <v>0</v>
      </c>
      <c r="I301" s="370">
        <v>0</v>
      </c>
      <c r="J301" s="371">
        <v>0</v>
      </c>
      <c r="K301" s="370">
        <v>0</v>
      </c>
      <c r="L301" s="372">
        <v>0</v>
      </c>
      <c r="M301" s="370">
        <v>0</v>
      </c>
      <c r="N301" s="371">
        <v>0</v>
      </c>
      <c r="O301" s="259"/>
    </row>
    <row r="302" spans="1:15" ht="11.25">
      <c r="A302" s="258" t="s">
        <v>429</v>
      </c>
      <c r="B302" s="690"/>
      <c r="C302" s="366">
        <v>0</v>
      </c>
      <c r="D302" s="367">
        <v>0</v>
      </c>
      <c r="E302" s="368">
        <v>0</v>
      </c>
      <c r="F302" s="368">
        <v>0</v>
      </c>
      <c r="G302" s="368">
        <v>0</v>
      </c>
      <c r="H302" s="369">
        <v>0</v>
      </c>
      <c r="I302" s="370">
        <v>0</v>
      </c>
      <c r="J302" s="350">
        <v>0</v>
      </c>
      <c r="K302" s="370">
        <v>0</v>
      </c>
      <c r="L302" s="350">
        <v>0</v>
      </c>
      <c r="M302" s="370">
        <v>0</v>
      </c>
      <c r="N302" s="371">
        <v>0</v>
      </c>
      <c r="O302" s="260"/>
    </row>
    <row r="303" spans="1:15" ht="11.25">
      <c r="A303" s="258" t="s">
        <v>430</v>
      </c>
      <c r="B303" s="690"/>
      <c r="C303" s="366">
        <v>0</v>
      </c>
      <c r="D303" s="367">
        <v>0</v>
      </c>
      <c r="E303" s="368">
        <v>0</v>
      </c>
      <c r="F303" s="368">
        <v>0</v>
      </c>
      <c r="G303" s="368">
        <v>0</v>
      </c>
      <c r="H303" s="369">
        <v>0</v>
      </c>
      <c r="I303" s="370">
        <v>0</v>
      </c>
      <c r="J303" s="371">
        <v>0</v>
      </c>
      <c r="K303" s="370">
        <v>0</v>
      </c>
      <c r="L303" s="372">
        <v>0</v>
      </c>
      <c r="M303" s="370">
        <v>0</v>
      </c>
      <c r="N303" s="371">
        <v>0</v>
      </c>
      <c r="O303" s="259"/>
    </row>
    <row r="304" spans="1:15" ht="11.25">
      <c r="A304" s="258" t="s">
        <v>431</v>
      </c>
      <c r="B304" s="690"/>
      <c r="C304" s="366">
        <v>8.32794</v>
      </c>
      <c r="D304" s="367">
        <v>8.32718</v>
      </c>
      <c r="E304" s="368">
        <v>0</v>
      </c>
      <c r="F304" s="368">
        <v>0</v>
      </c>
      <c r="G304" s="368">
        <v>8.32718</v>
      </c>
      <c r="H304" s="369">
        <v>0</v>
      </c>
      <c r="I304" s="370">
        <v>0</v>
      </c>
      <c r="J304" s="371">
        <v>0</v>
      </c>
      <c r="K304" s="370">
        <v>0</v>
      </c>
      <c r="L304" s="372">
        <v>0</v>
      </c>
      <c r="M304" s="370">
        <v>0</v>
      </c>
      <c r="N304" s="371">
        <v>0</v>
      </c>
      <c r="O304" s="259"/>
    </row>
    <row r="305" spans="1:15" ht="11.25">
      <c r="A305" s="258" t="s">
        <v>432</v>
      </c>
      <c r="B305" s="690"/>
      <c r="C305" s="366">
        <v>8.244044</v>
      </c>
      <c r="D305" s="367">
        <v>8.243284</v>
      </c>
      <c r="E305" s="368">
        <v>0</v>
      </c>
      <c r="F305" s="368">
        <v>0</v>
      </c>
      <c r="G305" s="368">
        <v>8.243284</v>
      </c>
      <c r="H305" s="369">
        <v>0</v>
      </c>
      <c r="I305" s="370">
        <v>0</v>
      </c>
      <c r="J305" s="371">
        <v>0</v>
      </c>
      <c r="K305" s="370">
        <v>0</v>
      </c>
      <c r="L305" s="372">
        <v>0</v>
      </c>
      <c r="M305" s="370">
        <v>0</v>
      </c>
      <c r="N305" s="371">
        <v>0</v>
      </c>
      <c r="O305" s="259"/>
    </row>
    <row r="306" spans="1:15" ht="11.25">
      <c r="A306" s="261" t="s">
        <v>433</v>
      </c>
      <c r="B306" s="690"/>
      <c r="C306" s="373">
        <v>0</v>
      </c>
      <c r="D306" s="374">
        <v>0</v>
      </c>
      <c r="E306" s="375">
        <v>0</v>
      </c>
      <c r="F306" s="375">
        <v>0</v>
      </c>
      <c r="G306" s="375">
        <v>0</v>
      </c>
      <c r="H306" s="376">
        <v>0</v>
      </c>
      <c r="I306" s="377">
        <v>0</v>
      </c>
      <c r="J306" s="378">
        <v>0</v>
      </c>
      <c r="K306" s="377">
        <v>0</v>
      </c>
      <c r="L306" s="379">
        <v>0</v>
      </c>
      <c r="M306" s="377">
        <v>0</v>
      </c>
      <c r="N306" s="378">
        <v>0</v>
      </c>
      <c r="O306" s="262"/>
    </row>
    <row r="307" spans="1:15" ht="12" thickBot="1">
      <c r="A307" s="263" t="s">
        <v>286</v>
      </c>
      <c r="B307" s="691"/>
      <c r="C307" s="264">
        <f aca="true" t="shared" si="36" ref="C307:N307">+C300+C301+C302+C303+C304+C305+C306</f>
        <v>16.571984</v>
      </c>
      <c r="D307" s="265">
        <f>+D300+D301+D302+D303+D304+D305+D306</f>
        <v>16.570464</v>
      </c>
      <c r="E307" s="266">
        <f>+E300+E301+E302+E303+E304+E305+E306</f>
        <v>0</v>
      </c>
      <c r="F307" s="266">
        <f>+F300+F301+F302+F303+F304+F305+F306</f>
        <v>0</v>
      </c>
      <c r="G307" s="266">
        <f>+G300+G301+G302+G303+G304+G305+G306</f>
        <v>16.570464</v>
      </c>
      <c r="H307" s="267">
        <f>+H300+H301+H302+H303+H304+H305+H306</f>
        <v>0</v>
      </c>
      <c r="I307" s="268">
        <f t="shared" si="36"/>
        <v>0</v>
      </c>
      <c r="J307" s="266">
        <f t="shared" si="36"/>
        <v>0</v>
      </c>
      <c r="K307" s="268">
        <f t="shared" si="36"/>
        <v>0</v>
      </c>
      <c r="L307" s="267">
        <f t="shared" si="36"/>
        <v>0</v>
      </c>
      <c r="M307" s="268">
        <f t="shared" si="36"/>
        <v>0</v>
      </c>
      <c r="N307" s="266">
        <f t="shared" si="36"/>
        <v>0</v>
      </c>
      <c r="O307" s="358">
        <v>3.314093</v>
      </c>
    </row>
    <row r="308" spans="1:15" ht="11.25">
      <c r="A308" s="256" t="s">
        <v>427</v>
      </c>
      <c r="B308" s="689" t="s">
        <v>379</v>
      </c>
      <c r="C308" s="359">
        <v>12.513254</v>
      </c>
      <c r="D308" s="360">
        <v>12.513254</v>
      </c>
      <c r="E308" s="361">
        <v>0</v>
      </c>
      <c r="F308" s="361">
        <v>0</v>
      </c>
      <c r="G308" s="361">
        <v>0</v>
      </c>
      <c r="H308" s="362">
        <v>0</v>
      </c>
      <c r="I308" s="363">
        <v>0</v>
      </c>
      <c r="J308" s="364">
        <v>0</v>
      </c>
      <c r="K308" s="363">
        <v>0</v>
      </c>
      <c r="L308" s="365">
        <v>0</v>
      </c>
      <c r="M308" s="363">
        <v>0</v>
      </c>
      <c r="N308" s="364">
        <v>0</v>
      </c>
      <c r="O308" s="257"/>
    </row>
    <row r="309" spans="1:15" ht="11.25">
      <c r="A309" s="258" t="s">
        <v>428</v>
      </c>
      <c r="B309" s="690"/>
      <c r="C309" s="366">
        <v>2.008688</v>
      </c>
      <c r="D309" s="367">
        <v>2.008688</v>
      </c>
      <c r="E309" s="368">
        <v>0</v>
      </c>
      <c r="F309" s="368">
        <v>0</v>
      </c>
      <c r="G309" s="368">
        <v>0</v>
      </c>
      <c r="H309" s="369">
        <v>0</v>
      </c>
      <c r="I309" s="370">
        <v>0</v>
      </c>
      <c r="J309" s="371">
        <v>0</v>
      </c>
      <c r="K309" s="370">
        <v>0</v>
      </c>
      <c r="L309" s="372">
        <v>0</v>
      </c>
      <c r="M309" s="370">
        <v>0</v>
      </c>
      <c r="N309" s="371">
        <v>0</v>
      </c>
      <c r="O309" s="259"/>
    </row>
    <row r="310" spans="1:15" ht="11.25">
      <c r="A310" s="258" t="s">
        <v>429</v>
      </c>
      <c r="B310" s="690"/>
      <c r="C310" s="366">
        <v>0</v>
      </c>
      <c r="D310" s="367">
        <v>0</v>
      </c>
      <c r="E310" s="368">
        <v>0</v>
      </c>
      <c r="F310" s="368">
        <v>0</v>
      </c>
      <c r="G310" s="368">
        <v>0</v>
      </c>
      <c r="H310" s="369">
        <v>0</v>
      </c>
      <c r="I310" s="370">
        <v>0</v>
      </c>
      <c r="J310" s="350">
        <v>0</v>
      </c>
      <c r="K310" s="370">
        <v>0</v>
      </c>
      <c r="L310" s="350">
        <v>0</v>
      </c>
      <c r="M310" s="370">
        <v>0</v>
      </c>
      <c r="N310" s="371">
        <v>0</v>
      </c>
      <c r="O310" s="260"/>
    </row>
    <row r="311" spans="1:15" ht="11.25">
      <c r="A311" s="258" t="s">
        <v>430</v>
      </c>
      <c r="B311" s="690"/>
      <c r="C311" s="366">
        <v>0.409634</v>
      </c>
      <c r="D311" s="367">
        <v>0.409634</v>
      </c>
      <c r="E311" s="368">
        <v>0</v>
      </c>
      <c r="F311" s="368">
        <v>0</v>
      </c>
      <c r="G311" s="368">
        <v>0</v>
      </c>
      <c r="H311" s="369">
        <v>0</v>
      </c>
      <c r="I311" s="370">
        <v>0</v>
      </c>
      <c r="J311" s="371">
        <v>0</v>
      </c>
      <c r="K311" s="370">
        <v>0</v>
      </c>
      <c r="L311" s="372">
        <v>0</v>
      </c>
      <c r="M311" s="370">
        <v>0</v>
      </c>
      <c r="N311" s="371">
        <v>0</v>
      </c>
      <c r="O311" s="259"/>
    </row>
    <row r="312" spans="1:15" ht="11.25">
      <c r="A312" s="258" t="s">
        <v>431</v>
      </c>
      <c r="B312" s="690"/>
      <c r="C312" s="366">
        <v>0</v>
      </c>
      <c r="D312" s="367">
        <v>0</v>
      </c>
      <c r="E312" s="368">
        <v>0</v>
      </c>
      <c r="F312" s="368">
        <v>0</v>
      </c>
      <c r="G312" s="368">
        <v>0</v>
      </c>
      <c r="H312" s="369">
        <v>0</v>
      </c>
      <c r="I312" s="370">
        <v>0</v>
      </c>
      <c r="J312" s="371">
        <v>0</v>
      </c>
      <c r="K312" s="370">
        <v>0</v>
      </c>
      <c r="L312" s="372">
        <v>0</v>
      </c>
      <c r="M312" s="370">
        <v>0</v>
      </c>
      <c r="N312" s="371">
        <v>0</v>
      </c>
      <c r="O312" s="259"/>
    </row>
    <row r="313" spans="1:15" ht="11.25">
      <c r="A313" s="258" t="s">
        <v>432</v>
      </c>
      <c r="B313" s="690"/>
      <c r="C313" s="366">
        <v>0.195945</v>
      </c>
      <c r="D313" s="367">
        <v>0.195945</v>
      </c>
      <c r="E313" s="368">
        <v>0</v>
      </c>
      <c r="F313" s="368">
        <v>0</v>
      </c>
      <c r="G313" s="368">
        <v>0</v>
      </c>
      <c r="H313" s="369">
        <v>0</v>
      </c>
      <c r="I313" s="370">
        <v>0</v>
      </c>
      <c r="J313" s="371">
        <v>0</v>
      </c>
      <c r="K313" s="370">
        <v>0</v>
      </c>
      <c r="L313" s="372">
        <v>0</v>
      </c>
      <c r="M313" s="370">
        <v>0</v>
      </c>
      <c r="N313" s="371">
        <v>0</v>
      </c>
      <c r="O313" s="259"/>
    </row>
    <row r="314" spans="1:15" ht="11.25">
      <c r="A314" s="261" t="s">
        <v>433</v>
      </c>
      <c r="B314" s="690"/>
      <c r="C314" s="373">
        <v>0</v>
      </c>
      <c r="D314" s="374">
        <v>0</v>
      </c>
      <c r="E314" s="375">
        <v>0</v>
      </c>
      <c r="F314" s="375">
        <v>0</v>
      </c>
      <c r="G314" s="375">
        <v>0</v>
      </c>
      <c r="H314" s="376">
        <v>0</v>
      </c>
      <c r="I314" s="377">
        <v>0</v>
      </c>
      <c r="J314" s="378">
        <v>0</v>
      </c>
      <c r="K314" s="377">
        <v>0</v>
      </c>
      <c r="L314" s="379">
        <v>0</v>
      </c>
      <c r="M314" s="377">
        <v>0</v>
      </c>
      <c r="N314" s="378">
        <v>0</v>
      </c>
      <c r="O314" s="262"/>
    </row>
    <row r="315" spans="1:15" ht="12" thickBot="1">
      <c r="A315" s="263" t="s">
        <v>286</v>
      </c>
      <c r="B315" s="691"/>
      <c r="C315" s="264">
        <f aca="true" t="shared" si="37" ref="C315:N315">+C308+C309+C310+C311+C312+C313+C314</f>
        <v>15.127521</v>
      </c>
      <c r="D315" s="265">
        <f>+D308+D309+D310+D311+D312+D313+D314</f>
        <v>15.127521</v>
      </c>
      <c r="E315" s="266">
        <f>+E308+E309+E310+E311+E312+E313+E314</f>
        <v>0</v>
      </c>
      <c r="F315" s="266">
        <f>+F308+F309+F310+F311+F312+F313+F314</f>
        <v>0</v>
      </c>
      <c r="G315" s="266">
        <f>+G308+G309+G310+G311+G312+G313+G314</f>
        <v>0</v>
      </c>
      <c r="H315" s="267">
        <f>+H308+H309+H310+H311+H312+H313+H314</f>
        <v>0</v>
      </c>
      <c r="I315" s="268">
        <f t="shared" si="37"/>
        <v>0</v>
      </c>
      <c r="J315" s="266">
        <f t="shared" si="37"/>
        <v>0</v>
      </c>
      <c r="K315" s="268">
        <f t="shared" si="37"/>
        <v>0</v>
      </c>
      <c r="L315" s="267">
        <f t="shared" si="37"/>
        <v>0</v>
      </c>
      <c r="M315" s="268">
        <f t="shared" si="37"/>
        <v>0</v>
      </c>
      <c r="N315" s="266">
        <f t="shared" si="37"/>
        <v>0</v>
      </c>
      <c r="O315" s="358">
        <v>0.432491</v>
      </c>
    </row>
    <row r="316" spans="1:15" ht="11.25" customHeight="1">
      <c r="A316" s="256" t="s">
        <v>427</v>
      </c>
      <c r="B316" s="689" t="s">
        <v>386</v>
      </c>
      <c r="C316" s="359">
        <v>6.282749</v>
      </c>
      <c r="D316" s="360">
        <v>6.282749</v>
      </c>
      <c r="E316" s="361">
        <v>6.282749</v>
      </c>
      <c r="F316" s="361">
        <v>0</v>
      </c>
      <c r="G316" s="361">
        <v>0</v>
      </c>
      <c r="H316" s="362">
        <v>0</v>
      </c>
      <c r="I316" s="363">
        <v>0</v>
      </c>
      <c r="J316" s="364">
        <v>0</v>
      </c>
      <c r="K316" s="363">
        <v>0</v>
      </c>
      <c r="L316" s="365">
        <v>0</v>
      </c>
      <c r="M316" s="363">
        <v>0</v>
      </c>
      <c r="N316" s="364">
        <v>0</v>
      </c>
      <c r="O316" s="257"/>
    </row>
    <row r="317" spans="1:15" ht="11.25">
      <c r="A317" s="258" t="s">
        <v>428</v>
      </c>
      <c r="B317" s="690"/>
      <c r="C317" s="366">
        <v>6.888291</v>
      </c>
      <c r="D317" s="367">
        <v>6.888291</v>
      </c>
      <c r="E317" s="368">
        <v>0</v>
      </c>
      <c r="F317" s="368">
        <v>0</v>
      </c>
      <c r="G317" s="368">
        <v>6.888291</v>
      </c>
      <c r="H317" s="369">
        <v>0</v>
      </c>
      <c r="I317" s="370">
        <v>0</v>
      </c>
      <c r="J317" s="371">
        <v>0</v>
      </c>
      <c r="K317" s="370">
        <v>0</v>
      </c>
      <c r="L317" s="372">
        <v>0</v>
      </c>
      <c r="M317" s="370">
        <v>0</v>
      </c>
      <c r="N317" s="371">
        <v>0</v>
      </c>
      <c r="O317" s="259"/>
    </row>
    <row r="318" spans="1:15" ht="11.25">
      <c r="A318" s="258" t="s">
        <v>429</v>
      </c>
      <c r="B318" s="690"/>
      <c r="C318" s="366">
        <v>35.448466</v>
      </c>
      <c r="D318" s="367">
        <v>35.448466</v>
      </c>
      <c r="E318" s="368">
        <v>0</v>
      </c>
      <c r="F318" s="368">
        <v>0</v>
      </c>
      <c r="G318" s="368">
        <v>35.448466</v>
      </c>
      <c r="H318" s="369">
        <v>0</v>
      </c>
      <c r="I318" s="370">
        <v>0</v>
      </c>
      <c r="J318" s="350">
        <v>0</v>
      </c>
      <c r="K318" s="370">
        <v>0</v>
      </c>
      <c r="L318" s="350">
        <v>0</v>
      </c>
      <c r="M318" s="370">
        <v>0</v>
      </c>
      <c r="N318" s="371">
        <v>0</v>
      </c>
      <c r="O318" s="260"/>
    </row>
    <row r="319" spans="1:15" ht="11.25">
      <c r="A319" s="258" t="s">
        <v>430</v>
      </c>
      <c r="B319" s="690"/>
      <c r="C319" s="366">
        <v>0</v>
      </c>
      <c r="D319" s="367">
        <v>0</v>
      </c>
      <c r="E319" s="368">
        <v>0</v>
      </c>
      <c r="F319" s="368">
        <v>0</v>
      </c>
      <c r="G319" s="368">
        <v>0</v>
      </c>
      <c r="H319" s="369">
        <v>0</v>
      </c>
      <c r="I319" s="370">
        <v>0</v>
      </c>
      <c r="J319" s="371">
        <v>0</v>
      </c>
      <c r="K319" s="370">
        <v>0</v>
      </c>
      <c r="L319" s="372">
        <v>0</v>
      </c>
      <c r="M319" s="370">
        <v>0</v>
      </c>
      <c r="N319" s="371">
        <v>0</v>
      </c>
      <c r="O319" s="259"/>
    </row>
    <row r="320" spans="1:15" ht="11.25">
      <c r="A320" s="258" t="s">
        <v>431</v>
      </c>
      <c r="B320" s="690"/>
      <c r="C320" s="366">
        <v>26.763364</v>
      </c>
      <c r="D320" s="367">
        <v>26.748132</v>
      </c>
      <c r="E320" s="368">
        <v>0</v>
      </c>
      <c r="F320" s="368">
        <v>0</v>
      </c>
      <c r="G320" s="368">
        <v>26.748132</v>
      </c>
      <c r="H320" s="369">
        <v>0</v>
      </c>
      <c r="I320" s="370">
        <v>0</v>
      </c>
      <c r="J320" s="371">
        <v>0</v>
      </c>
      <c r="K320" s="370">
        <v>0</v>
      </c>
      <c r="L320" s="372">
        <v>0</v>
      </c>
      <c r="M320" s="370">
        <v>0</v>
      </c>
      <c r="N320" s="371">
        <v>0</v>
      </c>
      <c r="O320" s="259"/>
    </row>
    <row r="321" spans="1:15" ht="11.25">
      <c r="A321" s="258" t="s">
        <v>432</v>
      </c>
      <c r="B321" s="690"/>
      <c r="C321" s="366">
        <v>44.861763</v>
      </c>
      <c r="D321" s="367">
        <v>44.85605</v>
      </c>
      <c r="E321" s="368">
        <v>0</v>
      </c>
      <c r="F321" s="368">
        <v>0</v>
      </c>
      <c r="G321" s="368">
        <v>44.85605</v>
      </c>
      <c r="H321" s="369">
        <v>0</v>
      </c>
      <c r="I321" s="370">
        <v>0</v>
      </c>
      <c r="J321" s="371">
        <v>0</v>
      </c>
      <c r="K321" s="370">
        <v>0</v>
      </c>
      <c r="L321" s="372">
        <v>0</v>
      </c>
      <c r="M321" s="370">
        <v>0</v>
      </c>
      <c r="N321" s="371">
        <v>0</v>
      </c>
      <c r="O321" s="259"/>
    </row>
    <row r="322" spans="1:15" ht="11.25">
      <c r="A322" s="261" t="s">
        <v>433</v>
      </c>
      <c r="B322" s="690"/>
      <c r="C322" s="373">
        <v>87.98898200000001</v>
      </c>
      <c r="D322" s="374">
        <v>87.87553199999999</v>
      </c>
      <c r="E322" s="375">
        <v>0</v>
      </c>
      <c r="F322" s="375">
        <v>0</v>
      </c>
      <c r="G322" s="375">
        <v>87.87553199999999</v>
      </c>
      <c r="H322" s="376">
        <v>0</v>
      </c>
      <c r="I322" s="377">
        <v>0</v>
      </c>
      <c r="J322" s="378">
        <v>0</v>
      </c>
      <c r="K322" s="377">
        <v>0</v>
      </c>
      <c r="L322" s="379">
        <v>0</v>
      </c>
      <c r="M322" s="377">
        <v>0</v>
      </c>
      <c r="N322" s="378">
        <v>0</v>
      </c>
      <c r="O322" s="262"/>
    </row>
    <row r="323" spans="1:15" ht="12" thickBot="1">
      <c r="A323" s="263" t="s">
        <v>286</v>
      </c>
      <c r="B323" s="691"/>
      <c r="C323" s="264">
        <f aca="true" t="shared" si="38" ref="C323:N323">+C316+C317+C318+C319+C320+C321+C322</f>
        <v>208.233615</v>
      </c>
      <c r="D323" s="265">
        <f>+D316+D317+D318+D319+D320+D321+D322</f>
        <v>208.09922</v>
      </c>
      <c r="E323" s="266">
        <f>+E316+E317+E318+E319+E320+E321+E322</f>
        <v>6.282749</v>
      </c>
      <c r="F323" s="266">
        <f>+F316+F317+F318+F319+F320+F321+F322</f>
        <v>0</v>
      </c>
      <c r="G323" s="266">
        <f>+G316+G317+G318+G319+G320+G321+G322</f>
        <v>201.816471</v>
      </c>
      <c r="H323" s="267">
        <f>+H316+H317+H318+H319+H320+H321+H322</f>
        <v>0</v>
      </c>
      <c r="I323" s="268">
        <f t="shared" si="38"/>
        <v>0</v>
      </c>
      <c r="J323" s="266">
        <f t="shared" si="38"/>
        <v>0</v>
      </c>
      <c r="K323" s="268">
        <f t="shared" si="38"/>
        <v>0</v>
      </c>
      <c r="L323" s="267">
        <f t="shared" si="38"/>
        <v>0</v>
      </c>
      <c r="M323" s="268">
        <f t="shared" si="38"/>
        <v>0</v>
      </c>
      <c r="N323" s="266">
        <f t="shared" si="38"/>
        <v>0</v>
      </c>
      <c r="O323" s="358">
        <v>116.08570399999999</v>
      </c>
    </row>
    <row r="324" spans="1:15" ht="11.25" customHeight="1">
      <c r="A324" s="256" t="s">
        <v>427</v>
      </c>
      <c r="B324" s="689" t="s">
        <v>387</v>
      </c>
      <c r="C324" s="359">
        <v>911.253665</v>
      </c>
      <c r="D324" s="360">
        <v>689.619367</v>
      </c>
      <c r="E324" s="361">
        <v>0</v>
      </c>
      <c r="F324" s="361">
        <v>0</v>
      </c>
      <c r="G324" s="361">
        <v>50.477656999999994</v>
      </c>
      <c r="H324" s="362">
        <v>864.2661909999999</v>
      </c>
      <c r="I324" s="363">
        <v>0</v>
      </c>
      <c r="J324" s="364">
        <v>0</v>
      </c>
      <c r="K324" s="363">
        <v>0</v>
      </c>
      <c r="L324" s="365">
        <v>0</v>
      </c>
      <c r="M324" s="363">
        <v>0.516702</v>
      </c>
      <c r="N324" s="364">
        <v>0.001258</v>
      </c>
      <c r="O324" s="257"/>
    </row>
    <row r="325" spans="1:15" ht="11.25">
      <c r="A325" s="258" t="s">
        <v>428</v>
      </c>
      <c r="B325" s="690"/>
      <c r="C325" s="366">
        <v>683.2683799999999</v>
      </c>
      <c r="D325" s="367">
        <v>660.8030409999999</v>
      </c>
      <c r="E325" s="368">
        <v>0</v>
      </c>
      <c r="F325" s="368">
        <v>0</v>
      </c>
      <c r="G325" s="368">
        <v>679.2011210000001</v>
      </c>
      <c r="H325" s="369">
        <v>6.549602</v>
      </c>
      <c r="I325" s="370">
        <v>0</v>
      </c>
      <c r="J325" s="371">
        <v>0</v>
      </c>
      <c r="K325" s="370">
        <v>0</v>
      </c>
      <c r="L325" s="372">
        <v>0</v>
      </c>
      <c r="M325" s="370">
        <v>6.002945</v>
      </c>
      <c r="N325" s="371">
        <v>0.034138</v>
      </c>
      <c r="O325" s="259"/>
    </row>
    <row r="326" spans="1:15" ht="11.25">
      <c r="A326" s="258" t="s">
        <v>429</v>
      </c>
      <c r="B326" s="690"/>
      <c r="C326" s="366">
        <v>226.12443199999998</v>
      </c>
      <c r="D326" s="367">
        <v>221.132155</v>
      </c>
      <c r="E326" s="368">
        <v>0</v>
      </c>
      <c r="F326" s="368">
        <v>0</v>
      </c>
      <c r="G326" s="368">
        <v>220.012559</v>
      </c>
      <c r="H326" s="369">
        <v>6.111754</v>
      </c>
      <c r="I326" s="370">
        <v>0</v>
      </c>
      <c r="J326" s="350">
        <v>0</v>
      </c>
      <c r="K326" s="370">
        <v>0</v>
      </c>
      <c r="L326" s="350">
        <v>0</v>
      </c>
      <c r="M326" s="370">
        <v>1.694953</v>
      </c>
      <c r="N326" s="371">
        <v>0.093327</v>
      </c>
      <c r="O326" s="260"/>
    </row>
    <row r="327" spans="1:15" ht="11.25">
      <c r="A327" s="258" t="s">
        <v>430</v>
      </c>
      <c r="B327" s="690"/>
      <c r="C327" s="366">
        <v>5.313999</v>
      </c>
      <c r="D327" s="367">
        <v>0.56328</v>
      </c>
      <c r="E327" s="368">
        <v>0</v>
      </c>
      <c r="F327" s="368">
        <v>0</v>
      </c>
      <c r="G327" s="368">
        <v>0</v>
      </c>
      <c r="H327" s="369">
        <v>5.313999</v>
      </c>
      <c r="I327" s="370">
        <v>0</v>
      </c>
      <c r="J327" s="371">
        <v>0</v>
      </c>
      <c r="K327" s="370">
        <v>0</v>
      </c>
      <c r="L327" s="372">
        <v>0</v>
      </c>
      <c r="M327" s="370">
        <v>0</v>
      </c>
      <c r="N327" s="371">
        <v>0</v>
      </c>
      <c r="O327" s="259"/>
    </row>
    <row r="328" spans="1:15" ht="11.25">
      <c r="A328" s="258" t="s">
        <v>431</v>
      </c>
      <c r="B328" s="690"/>
      <c r="C328" s="366">
        <v>97.17800700000001</v>
      </c>
      <c r="D328" s="367">
        <v>93.31904</v>
      </c>
      <c r="E328" s="368">
        <v>0</v>
      </c>
      <c r="F328" s="368">
        <v>0</v>
      </c>
      <c r="G328" s="368">
        <v>56.308552</v>
      </c>
      <c r="H328" s="369">
        <v>40.867606</v>
      </c>
      <c r="I328" s="370">
        <v>0</v>
      </c>
      <c r="J328" s="371">
        <v>0</v>
      </c>
      <c r="K328" s="370">
        <v>0</v>
      </c>
      <c r="L328" s="372">
        <v>0</v>
      </c>
      <c r="M328" s="370">
        <v>0</v>
      </c>
      <c r="N328" s="371">
        <v>0</v>
      </c>
      <c r="O328" s="259"/>
    </row>
    <row r="329" spans="1:15" ht="11.25">
      <c r="A329" s="258" t="s">
        <v>432</v>
      </c>
      <c r="B329" s="690"/>
      <c r="C329" s="366">
        <v>72.640299</v>
      </c>
      <c r="D329" s="367">
        <v>69.38609699999999</v>
      </c>
      <c r="E329" s="368">
        <v>0</v>
      </c>
      <c r="F329" s="368">
        <v>0.885834</v>
      </c>
      <c r="G329" s="368">
        <v>27.897411</v>
      </c>
      <c r="H329" s="369">
        <v>43.753222</v>
      </c>
      <c r="I329" s="370">
        <v>0</v>
      </c>
      <c r="J329" s="371">
        <v>0</v>
      </c>
      <c r="K329" s="370">
        <v>0</v>
      </c>
      <c r="L329" s="372">
        <v>0</v>
      </c>
      <c r="M329" s="370">
        <v>29.96825</v>
      </c>
      <c r="N329" s="371">
        <v>0.012886</v>
      </c>
      <c r="O329" s="259"/>
    </row>
    <row r="330" spans="1:15" ht="11.25">
      <c r="A330" s="261" t="s">
        <v>433</v>
      </c>
      <c r="B330" s="690"/>
      <c r="C330" s="373">
        <v>102.20760100000001</v>
      </c>
      <c r="D330" s="374">
        <v>101.341468</v>
      </c>
      <c r="E330" s="375">
        <v>0</v>
      </c>
      <c r="F330" s="375">
        <v>0</v>
      </c>
      <c r="G330" s="375">
        <v>0</v>
      </c>
      <c r="H330" s="376">
        <v>101.89568600000001</v>
      </c>
      <c r="I330" s="377">
        <v>0</v>
      </c>
      <c r="J330" s="378">
        <v>0</v>
      </c>
      <c r="K330" s="377">
        <v>0</v>
      </c>
      <c r="L330" s="379">
        <v>0</v>
      </c>
      <c r="M330" s="377">
        <v>107.877987</v>
      </c>
      <c r="N330" s="378">
        <v>0.046388</v>
      </c>
      <c r="O330" s="262"/>
    </row>
    <row r="331" spans="1:15" ht="12" thickBot="1">
      <c r="A331" s="263" t="s">
        <v>286</v>
      </c>
      <c r="B331" s="691"/>
      <c r="C331" s="264">
        <f aca="true" t="shared" si="39" ref="C331:N331">+C324+C325+C326+C327+C328+C329+C330</f>
        <v>2097.9863829999995</v>
      </c>
      <c r="D331" s="265">
        <f>+D324+D325+D326+D327+D328+D329+D330</f>
        <v>1836.1644480000002</v>
      </c>
      <c r="E331" s="266">
        <f>+E324+E325+E326+E327+E328+E329+E330</f>
        <v>0</v>
      </c>
      <c r="F331" s="266">
        <f>+F324+F325+F326+F327+F328+F329+F330</f>
        <v>0.885834</v>
      </c>
      <c r="G331" s="266">
        <f>+G324+G325+G326+G327+G328+G329+G330</f>
        <v>1033.8973</v>
      </c>
      <c r="H331" s="267">
        <f>+H324+H325+H326+H327+H328+H329+H330</f>
        <v>1068.7580600000001</v>
      </c>
      <c r="I331" s="268">
        <f t="shared" si="39"/>
        <v>0</v>
      </c>
      <c r="J331" s="266">
        <f t="shared" si="39"/>
        <v>0</v>
      </c>
      <c r="K331" s="268">
        <f t="shared" si="39"/>
        <v>0</v>
      </c>
      <c r="L331" s="267">
        <f t="shared" si="39"/>
        <v>0</v>
      </c>
      <c r="M331" s="268">
        <f t="shared" si="39"/>
        <v>146.060837</v>
      </c>
      <c r="N331" s="266">
        <f t="shared" si="39"/>
        <v>0.18799700000000003</v>
      </c>
      <c r="O331" s="358">
        <v>1574.274838</v>
      </c>
    </row>
    <row r="332" spans="1:15" ht="11.25">
      <c r="A332" s="256" t="s">
        <v>427</v>
      </c>
      <c r="B332" s="689" t="s">
        <v>388</v>
      </c>
      <c r="C332" s="359">
        <v>0.004151</v>
      </c>
      <c r="D332" s="360">
        <v>0.004151</v>
      </c>
      <c r="E332" s="361">
        <v>0</v>
      </c>
      <c r="F332" s="361">
        <v>0</v>
      </c>
      <c r="G332" s="361">
        <v>0</v>
      </c>
      <c r="H332" s="362">
        <v>0.004151</v>
      </c>
      <c r="I332" s="363">
        <v>0</v>
      </c>
      <c r="J332" s="364">
        <v>0</v>
      </c>
      <c r="K332" s="363">
        <v>0</v>
      </c>
      <c r="L332" s="365">
        <v>0</v>
      </c>
      <c r="M332" s="363">
        <v>0.000516</v>
      </c>
      <c r="N332" s="364">
        <v>0</v>
      </c>
      <c r="O332" s="257"/>
    </row>
    <row r="333" spans="1:15" ht="11.25">
      <c r="A333" s="258" t="s">
        <v>428</v>
      </c>
      <c r="B333" s="690"/>
      <c r="C333" s="366">
        <v>0</v>
      </c>
      <c r="D333" s="367">
        <v>0</v>
      </c>
      <c r="E333" s="368">
        <v>0</v>
      </c>
      <c r="F333" s="368">
        <v>0</v>
      </c>
      <c r="G333" s="368">
        <v>0</v>
      </c>
      <c r="H333" s="369">
        <v>0</v>
      </c>
      <c r="I333" s="370">
        <v>0</v>
      </c>
      <c r="J333" s="371">
        <v>0</v>
      </c>
      <c r="K333" s="370">
        <v>0</v>
      </c>
      <c r="L333" s="372">
        <v>0</v>
      </c>
      <c r="M333" s="370">
        <v>0</v>
      </c>
      <c r="N333" s="371">
        <v>0</v>
      </c>
      <c r="O333" s="259"/>
    </row>
    <row r="334" spans="1:15" ht="11.25">
      <c r="A334" s="258" t="s">
        <v>429</v>
      </c>
      <c r="B334" s="690"/>
      <c r="C334" s="366">
        <v>0</v>
      </c>
      <c r="D334" s="367">
        <v>0</v>
      </c>
      <c r="E334" s="368">
        <v>0</v>
      </c>
      <c r="F334" s="368">
        <v>0</v>
      </c>
      <c r="G334" s="368">
        <v>0</v>
      </c>
      <c r="H334" s="369">
        <v>0</v>
      </c>
      <c r="I334" s="370">
        <v>0</v>
      </c>
      <c r="J334" s="350">
        <v>0</v>
      </c>
      <c r="K334" s="370">
        <v>0</v>
      </c>
      <c r="L334" s="350">
        <v>0</v>
      </c>
      <c r="M334" s="370">
        <v>0</v>
      </c>
      <c r="N334" s="371">
        <v>0</v>
      </c>
      <c r="O334" s="260"/>
    </row>
    <row r="335" spans="1:15" ht="11.25">
      <c r="A335" s="258" t="s">
        <v>430</v>
      </c>
      <c r="B335" s="690"/>
      <c r="C335" s="366">
        <v>0</v>
      </c>
      <c r="D335" s="367">
        <v>0</v>
      </c>
      <c r="E335" s="368">
        <v>0</v>
      </c>
      <c r="F335" s="368">
        <v>0</v>
      </c>
      <c r="G335" s="368">
        <v>0</v>
      </c>
      <c r="H335" s="369">
        <v>0</v>
      </c>
      <c r="I335" s="370">
        <v>0</v>
      </c>
      <c r="J335" s="371">
        <v>0</v>
      </c>
      <c r="K335" s="370">
        <v>0</v>
      </c>
      <c r="L335" s="372">
        <v>0</v>
      </c>
      <c r="M335" s="370">
        <v>0</v>
      </c>
      <c r="N335" s="371">
        <v>0</v>
      </c>
      <c r="O335" s="259"/>
    </row>
    <row r="336" spans="1:15" ht="11.25">
      <c r="A336" s="258" t="s">
        <v>431</v>
      </c>
      <c r="B336" s="690"/>
      <c r="C336" s="366">
        <v>0</v>
      </c>
      <c r="D336" s="367">
        <v>0</v>
      </c>
      <c r="E336" s="368">
        <v>0</v>
      </c>
      <c r="F336" s="368">
        <v>0</v>
      </c>
      <c r="G336" s="368">
        <v>0</v>
      </c>
      <c r="H336" s="369">
        <v>0</v>
      </c>
      <c r="I336" s="370">
        <v>0</v>
      </c>
      <c r="J336" s="371">
        <v>0</v>
      </c>
      <c r="K336" s="370">
        <v>0</v>
      </c>
      <c r="L336" s="372">
        <v>0</v>
      </c>
      <c r="M336" s="370">
        <v>0</v>
      </c>
      <c r="N336" s="371">
        <v>0</v>
      </c>
      <c r="O336" s="259"/>
    </row>
    <row r="337" spans="1:15" ht="11.25">
      <c r="A337" s="258" t="s">
        <v>432</v>
      </c>
      <c r="B337" s="690"/>
      <c r="C337" s="366">
        <v>641.640306</v>
      </c>
      <c r="D337" s="367">
        <v>641.621986</v>
      </c>
      <c r="E337" s="368">
        <v>0</v>
      </c>
      <c r="F337" s="368">
        <v>0</v>
      </c>
      <c r="G337" s="368">
        <v>14.628841</v>
      </c>
      <c r="H337" s="369">
        <v>626.993145</v>
      </c>
      <c r="I337" s="370">
        <v>0</v>
      </c>
      <c r="J337" s="371">
        <v>0</v>
      </c>
      <c r="K337" s="370">
        <v>0</v>
      </c>
      <c r="L337" s="372">
        <v>0</v>
      </c>
      <c r="M337" s="370">
        <v>317.199574</v>
      </c>
      <c r="N337" s="371">
        <v>0.007306</v>
      </c>
      <c r="O337" s="259"/>
    </row>
    <row r="338" spans="1:15" ht="11.25">
      <c r="A338" s="261" t="s">
        <v>433</v>
      </c>
      <c r="B338" s="690"/>
      <c r="C338" s="373">
        <v>99.79818</v>
      </c>
      <c r="D338" s="374">
        <v>99.796415</v>
      </c>
      <c r="E338" s="375">
        <v>0</v>
      </c>
      <c r="F338" s="375">
        <v>0</v>
      </c>
      <c r="G338" s="375">
        <v>6.897639</v>
      </c>
      <c r="H338" s="376">
        <v>92.898776</v>
      </c>
      <c r="I338" s="377">
        <v>0</v>
      </c>
      <c r="J338" s="378">
        <v>0</v>
      </c>
      <c r="K338" s="377">
        <v>0</v>
      </c>
      <c r="L338" s="379">
        <v>0</v>
      </c>
      <c r="M338" s="377">
        <v>769.705899</v>
      </c>
      <c r="N338" s="378">
        <v>0.007697</v>
      </c>
      <c r="O338" s="262"/>
    </row>
    <row r="339" spans="1:15" ht="12" thickBot="1">
      <c r="A339" s="263" t="s">
        <v>286</v>
      </c>
      <c r="B339" s="691"/>
      <c r="C339" s="264">
        <f aca="true" t="shared" si="40" ref="C339:N339">+C332+C333+C334+C335+C336+C337+C338</f>
        <v>741.442637</v>
      </c>
      <c r="D339" s="265">
        <f>+D332+D333+D334+D335+D336+D337+D338</f>
        <v>741.422552</v>
      </c>
      <c r="E339" s="266">
        <f>+E332+E333+E334+E335+E336+E337+E338</f>
        <v>0</v>
      </c>
      <c r="F339" s="266">
        <f>+F332+F333+F334+F335+F336+F337+F338</f>
        <v>0</v>
      </c>
      <c r="G339" s="266">
        <f>+G332+G333+G334+G335+G336+G337+G338</f>
        <v>21.52648</v>
      </c>
      <c r="H339" s="267">
        <f>+H332+H333+H334+H335+H336+H337+H338</f>
        <v>719.896072</v>
      </c>
      <c r="I339" s="268">
        <f t="shared" si="40"/>
        <v>0</v>
      </c>
      <c r="J339" s="266">
        <f t="shared" si="40"/>
        <v>0</v>
      </c>
      <c r="K339" s="268">
        <f t="shared" si="40"/>
        <v>0</v>
      </c>
      <c r="L339" s="267">
        <f t="shared" si="40"/>
        <v>0</v>
      </c>
      <c r="M339" s="268">
        <f t="shared" si="40"/>
        <v>1086.905989</v>
      </c>
      <c r="N339" s="266">
        <f t="shared" si="40"/>
        <v>0.015002999999999999</v>
      </c>
      <c r="O339" s="358">
        <v>162.803029</v>
      </c>
    </row>
    <row r="340" spans="1:15" ht="11.25" customHeight="1">
      <c r="A340" s="256" t="s">
        <v>427</v>
      </c>
      <c r="B340" s="689" t="s">
        <v>389</v>
      </c>
      <c r="C340" s="359">
        <v>15.226938</v>
      </c>
      <c r="D340" s="360">
        <v>15.225874999999998</v>
      </c>
      <c r="E340" s="361">
        <v>1.05329</v>
      </c>
      <c r="F340" s="361">
        <v>0</v>
      </c>
      <c r="G340" s="361">
        <v>14.145714</v>
      </c>
      <c r="H340" s="362">
        <v>0.0007469999999999999</v>
      </c>
      <c r="I340" s="363">
        <v>0</v>
      </c>
      <c r="J340" s="364">
        <v>0</v>
      </c>
      <c r="K340" s="363">
        <v>0</v>
      </c>
      <c r="L340" s="365">
        <v>0</v>
      </c>
      <c r="M340" s="363">
        <v>0.509612</v>
      </c>
      <c r="N340" s="364">
        <v>0</v>
      </c>
      <c r="O340" s="257"/>
    </row>
    <row r="341" spans="1:15" ht="11.25">
      <c r="A341" s="258" t="s">
        <v>428</v>
      </c>
      <c r="B341" s="690"/>
      <c r="C341" s="366">
        <v>4.519548</v>
      </c>
      <c r="D341" s="367">
        <v>4.517073</v>
      </c>
      <c r="E341" s="368">
        <v>0</v>
      </c>
      <c r="F341" s="368">
        <v>0</v>
      </c>
      <c r="G341" s="368">
        <v>4.517073</v>
      </c>
      <c r="H341" s="369">
        <v>0</v>
      </c>
      <c r="I341" s="370">
        <v>0</v>
      </c>
      <c r="J341" s="371">
        <v>0</v>
      </c>
      <c r="K341" s="370">
        <v>0</v>
      </c>
      <c r="L341" s="372">
        <v>0</v>
      </c>
      <c r="M341" s="370">
        <v>0</v>
      </c>
      <c r="N341" s="371">
        <v>0</v>
      </c>
      <c r="O341" s="259"/>
    </row>
    <row r="342" spans="1:15" ht="11.25">
      <c r="A342" s="258" t="s">
        <v>429</v>
      </c>
      <c r="B342" s="690"/>
      <c r="C342" s="366">
        <v>0.18872</v>
      </c>
      <c r="D342" s="367">
        <v>0.18872</v>
      </c>
      <c r="E342" s="368">
        <v>0.18872</v>
      </c>
      <c r="F342" s="368">
        <v>0</v>
      </c>
      <c r="G342" s="368">
        <v>0</v>
      </c>
      <c r="H342" s="369">
        <v>0</v>
      </c>
      <c r="I342" s="370">
        <v>0</v>
      </c>
      <c r="J342" s="350">
        <v>0</v>
      </c>
      <c r="K342" s="370">
        <v>0</v>
      </c>
      <c r="L342" s="350">
        <v>0</v>
      </c>
      <c r="M342" s="370">
        <v>85.778006</v>
      </c>
      <c r="N342" s="371">
        <v>1.122196</v>
      </c>
      <c r="O342" s="260"/>
    </row>
    <row r="343" spans="1:15" ht="11.25">
      <c r="A343" s="258" t="s">
        <v>430</v>
      </c>
      <c r="B343" s="690"/>
      <c r="C343" s="366">
        <v>9.962916</v>
      </c>
      <c r="D343" s="367">
        <v>9.746637</v>
      </c>
      <c r="E343" s="368">
        <v>0.625361</v>
      </c>
      <c r="F343" s="368">
        <v>0</v>
      </c>
      <c r="G343" s="368">
        <v>9.121276</v>
      </c>
      <c r="H343" s="369">
        <v>0</v>
      </c>
      <c r="I343" s="370">
        <v>0</v>
      </c>
      <c r="J343" s="371">
        <v>0</v>
      </c>
      <c r="K343" s="370">
        <v>0</v>
      </c>
      <c r="L343" s="372">
        <v>0</v>
      </c>
      <c r="M343" s="370">
        <v>0</v>
      </c>
      <c r="N343" s="371">
        <v>0</v>
      </c>
      <c r="O343" s="259"/>
    </row>
    <row r="344" spans="1:15" ht="11.25">
      <c r="A344" s="258" t="s">
        <v>431</v>
      </c>
      <c r="B344" s="690"/>
      <c r="C344" s="366">
        <v>33.706382</v>
      </c>
      <c r="D344" s="367">
        <v>33.683431999999996</v>
      </c>
      <c r="E344" s="368">
        <v>0.205365</v>
      </c>
      <c r="F344" s="368">
        <v>0</v>
      </c>
      <c r="G344" s="368">
        <v>33.478066999999996</v>
      </c>
      <c r="H344" s="369">
        <v>0</v>
      </c>
      <c r="I344" s="370">
        <v>0</v>
      </c>
      <c r="J344" s="371">
        <v>0</v>
      </c>
      <c r="K344" s="370">
        <v>0</v>
      </c>
      <c r="L344" s="372">
        <v>0</v>
      </c>
      <c r="M344" s="370">
        <v>0</v>
      </c>
      <c r="N344" s="371">
        <v>0</v>
      </c>
      <c r="O344" s="259"/>
    </row>
    <row r="345" spans="1:15" ht="11.25">
      <c r="A345" s="258" t="s">
        <v>432</v>
      </c>
      <c r="B345" s="690"/>
      <c r="C345" s="366">
        <v>93.48126500000001</v>
      </c>
      <c r="D345" s="367">
        <v>93.440768</v>
      </c>
      <c r="E345" s="368">
        <v>4.047252</v>
      </c>
      <c r="F345" s="368">
        <v>0</v>
      </c>
      <c r="G345" s="368">
        <v>89.393516</v>
      </c>
      <c r="H345" s="369">
        <v>0</v>
      </c>
      <c r="I345" s="370">
        <v>0</v>
      </c>
      <c r="J345" s="371">
        <v>0</v>
      </c>
      <c r="K345" s="370">
        <v>0</v>
      </c>
      <c r="L345" s="372">
        <v>0</v>
      </c>
      <c r="M345" s="370">
        <v>0</v>
      </c>
      <c r="N345" s="371">
        <v>0</v>
      </c>
      <c r="O345" s="259"/>
    </row>
    <row r="346" spans="1:15" ht="11.25">
      <c r="A346" s="261" t="s">
        <v>433</v>
      </c>
      <c r="B346" s="690"/>
      <c r="C346" s="373">
        <v>113.59247900000001</v>
      </c>
      <c r="D346" s="374">
        <v>112.45050900000001</v>
      </c>
      <c r="E346" s="375">
        <v>11.206259</v>
      </c>
      <c r="F346" s="375">
        <v>0</v>
      </c>
      <c r="G346" s="375">
        <v>101.244246</v>
      </c>
      <c r="H346" s="376">
        <v>4E-06</v>
      </c>
      <c r="I346" s="377">
        <v>0.088778</v>
      </c>
      <c r="J346" s="378">
        <v>1.634959</v>
      </c>
      <c r="K346" s="377">
        <v>0</v>
      </c>
      <c r="L346" s="379">
        <v>0</v>
      </c>
      <c r="M346" s="377">
        <v>0</v>
      </c>
      <c r="N346" s="378">
        <v>0</v>
      </c>
      <c r="O346" s="262"/>
    </row>
    <row r="347" spans="1:15" ht="12" thickBot="1">
      <c r="A347" s="263" t="s">
        <v>286</v>
      </c>
      <c r="B347" s="691"/>
      <c r="C347" s="264">
        <f aca="true" t="shared" si="41" ref="C347:N347">+C340+C341+C342+C343+C344+C345+C346</f>
        <v>270.678248</v>
      </c>
      <c r="D347" s="265">
        <f>+D340+D341+D342+D343+D344+D345+D346</f>
        <v>269.253014</v>
      </c>
      <c r="E347" s="266">
        <f>+E340+E341+E342+E343+E344+E345+E346</f>
        <v>17.326247</v>
      </c>
      <c r="F347" s="266">
        <f>+F340+F341+F342+F343+F344+F345+F346</f>
        <v>0</v>
      </c>
      <c r="G347" s="266">
        <f>+G340+G341+G342+G343+G344+G345+G346</f>
        <v>251.899892</v>
      </c>
      <c r="H347" s="267">
        <f>+H340+H341+H342+H343+H344+H345+H346</f>
        <v>0.0007509999999999999</v>
      </c>
      <c r="I347" s="268">
        <f t="shared" si="41"/>
        <v>0.088778</v>
      </c>
      <c r="J347" s="266">
        <f t="shared" si="41"/>
        <v>1.634959</v>
      </c>
      <c r="K347" s="268">
        <f t="shared" si="41"/>
        <v>0</v>
      </c>
      <c r="L347" s="267">
        <f t="shared" si="41"/>
        <v>0</v>
      </c>
      <c r="M347" s="268">
        <f t="shared" si="41"/>
        <v>86.28761800000001</v>
      </c>
      <c r="N347" s="266">
        <f t="shared" si="41"/>
        <v>1.122196</v>
      </c>
      <c r="O347" s="358">
        <v>258.15777899999995</v>
      </c>
    </row>
    <row r="348" spans="1:15" ht="11.25">
      <c r="A348" s="256" t="s">
        <v>427</v>
      </c>
      <c r="B348" s="689" t="s">
        <v>390</v>
      </c>
      <c r="C348" s="359">
        <v>16.436426</v>
      </c>
      <c r="D348" s="360">
        <v>16.342544</v>
      </c>
      <c r="E348" s="361">
        <v>0</v>
      </c>
      <c r="F348" s="361">
        <v>0</v>
      </c>
      <c r="G348" s="361">
        <v>0</v>
      </c>
      <c r="H348" s="362">
        <v>16.342544</v>
      </c>
      <c r="I348" s="363">
        <v>0</v>
      </c>
      <c r="J348" s="364">
        <v>0</v>
      </c>
      <c r="K348" s="363">
        <v>0</v>
      </c>
      <c r="L348" s="365">
        <v>0</v>
      </c>
      <c r="M348" s="363">
        <v>31.462171</v>
      </c>
      <c r="N348" s="364">
        <v>0.074635</v>
      </c>
      <c r="O348" s="257"/>
    </row>
    <row r="349" spans="1:15" ht="11.25">
      <c r="A349" s="258" t="s">
        <v>428</v>
      </c>
      <c r="B349" s="690"/>
      <c r="C349" s="366">
        <v>6.766869</v>
      </c>
      <c r="D349" s="367">
        <v>6.676722</v>
      </c>
      <c r="E349" s="368">
        <v>0</v>
      </c>
      <c r="F349" s="368">
        <v>0</v>
      </c>
      <c r="G349" s="368">
        <v>0</v>
      </c>
      <c r="H349" s="369">
        <v>6.676722</v>
      </c>
      <c r="I349" s="370">
        <v>0</v>
      </c>
      <c r="J349" s="371">
        <v>0</v>
      </c>
      <c r="K349" s="370">
        <v>0</v>
      </c>
      <c r="L349" s="372">
        <v>0</v>
      </c>
      <c r="M349" s="370">
        <v>1.030455</v>
      </c>
      <c r="N349" s="371">
        <v>0.010789</v>
      </c>
      <c r="O349" s="259"/>
    </row>
    <row r="350" spans="1:15" ht="11.25">
      <c r="A350" s="258" t="s">
        <v>429</v>
      </c>
      <c r="B350" s="690"/>
      <c r="C350" s="366">
        <v>7.959868</v>
      </c>
      <c r="D350" s="367">
        <v>7.886317</v>
      </c>
      <c r="E350" s="368">
        <v>0</v>
      </c>
      <c r="F350" s="368">
        <v>0</v>
      </c>
      <c r="G350" s="368">
        <v>0</v>
      </c>
      <c r="H350" s="369">
        <v>7.886317</v>
      </c>
      <c r="I350" s="370">
        <v>0</v>
      </c>
      <c r="J350" s="350">
        <v>0</v>
      </c>
      <c r="K350" s="370">
        <v>0</v>
      </c>
      <c r="L350" s="350">
        <v>0</v>
      </c>
      <c r="M350" s="370">
        <v>16.254876</v>
      </c>
      <c r="N350" s="371">
        <v>0.072822</v>
      </c>
      <c r="O350" s="260"/>
    </row>
    <row r="351" spans="1:15" ht="11.25">
      <c r="A351" s="258" t="s">
        <v>430</v>
      </c>
      <c r="B351" s="690"/>
      <c r="C351" s="366">
        <v>11.563602</v>
      </c>
      <c r="D351" s="367">
        <v>11.548134</v>
      </c>
      <c r="E351" s="368">
        <v>0</v>
      </c>
      <c r="F351" s="368">
        <v>0</v>
      </c>
      <c r="G351" s="368">
        <v>11.2045</v>
      </c>
      <c r="H351" s="369">
        <v>0.34363400000000005</v>
      </c>
      <c r="I351" s="370">
        <v>0</v>
      </c>
      <c r="J351" s="371">
        <v>0</v>
      </c>
      <c r="K351" s="370">
        <v>0</v>
      </c>
      <c r="L351" s="372">
        <v>0</v>
      </c>
      <c r="M351" s="370">
        <v>6.184262</v>
      </c>
      <c r="N351" s="371">
        <v>0.001546</v>
      </c>
      <c r="O351" s="259"/>
    </row>
    <row r="352" spans="1:15" ht="11.25">
      <c r="A352" s="258" t="s">
        <v>431</v>
      </c>
      <c r="B352" s="690"/>
      <c r="C352" s="366">
        <v>51.249124</v>
      </c>
      <c r="D352" s="367">
        <v>49.909131</v>
      </c>
      <c r="E352" s="368">
        <v>0</v>
      </c>
      <c r="F352" s="368">
        <v>0</v>
      </c>
      <c r="G352" s="368">
        <v>4.325317</v>
      </c>
      <c r="H352" s="369">
        <v>45.583814</v>
      </c>
      <c r="I352" s="370">
        <v>0</v>
      </c>
      <c r="J352" s="371">
        <v>0</v>
      </c>
      <c r="K352" s="370">
        <v>0</v>
      </c>
      <c r="L352" s="372">
        <v>0</v>
      </c>
      <c r="M352" s="370">
        <v>0</v>
      </c>
      <c r="N352" s="371">
        <v>0</v>
      </c>
      <c r="O352" s="259"/>
    </row>
    <row r="353" spans="1:15" ht="11.25">
      <c r="A353" s="258" t="s">
        <v>432</v>
      </c>
      <c r="B353" s="690"/>
      <c r="C353" s="366">
        <v>201.245113</v>
      </c>
      <c r="D353" s="367">
        <v>200.213697</v>
      </c>
      <c r="E353" s="368">
        <v>0</v>
      </c>
      <c r="F353" s="368">
        <v>0</v>
      </c>
      <c r="G353" s="368">
        <v>61.819582</v>
      </c>
      <c r="H353" s="369">
        <v>138.394115</v>
      </c>
      <c r="I353" s="370">
        <v>0</v>
      </c>
      <c r="J353" s="371">
        <v>0</v>
      </c>
      <c r="K353" s="370">
        <v>0</v>
      </c>
      <c r="L353" s="372">
        <v>0</v>
      </c>
      <c r="M353" s="370">
        <v>35.64356</v>
      </c>
      <c r="N353" s="371">
        <v>0.074749</v>
      </c>
      <c r="O353" s="259"/>
    </row>
    <row r="354" spans="1:15" ht="11.25">
      <c r="A354" s="261" t="s">
        <v>433</v>
      </c>
      <c r="B354" s="690"/>
      <c r="C354" s="373">
        <v>182.61199299999998</v>
      </c>
      <c r="D354" s="374">
        <v>182.32136</v>
      </c>
      <c r="E354" s="375">
        <v>2.979516</v>
      </c>
      <c r="F354" s="375">
        <v>0</v>
      </c>
      <c r="G354" s="375">
        <v>27.761974</v>
      </c>
      <c r="H354" s="376">
        <v>151.57987</v>
      </c>
      <c r="I354" s="377">
        <v>0</v>
      </c>
      <c r="J354" s="378">
        <v>0</v>
      </c>
      <c r="K354" s="377">
        <v>0</v>
      </c>
      <c r="L354" s="379">
        <v>0</v>
      </c>
      <c r="M354" s="377">
        <v>737.726354</v>
      </c>
      <c r="N354" s="378">
        <v>0.007377999999999999</v>
      </c>
      <c r="O354" s="262"/>
    </row>
    <row r="355" spans="1:15" ht="12" thickBot="1">
      <c r="A355" s="263" t="s">
        <v>286</v>
      </c>
      <c r="B355" s="691"/>
      <c r="C355" s="264">
        <f aca="true" t="shared" si="42" ref="C355:N355">+C348+C349+C350+C351+C352+C353+C354</f>
        <v>477.832995</v>
      </c>
      <c r="D355" s="265">
        <f>+D348+D349+D350+D351+D352+D353+D354</f>
        <v>474.89790500000004</v>
      </c>
      <c r="E355" s="266">
        <f>+E348+E349+E350+E351+E352+E353+E354</f>
        <v>2.979516</v>
      </c>
      <c r="F355" s="266">
        <f>+F348+F349+F350+F351+F352+F353+F354</f>
        <v>0</v>
      </c>
      <c r="G355" s="266">
        <f>+G348+G349+G350+G351+G352+G353+G354</f>
        <v>105.11137299999999</v>
      </c>
      <c r="H355" s="267">
        <f>+H348+H349+H350+H351+H352+H353+H354</f>
        <v>366.807016</v>
      </c>
      <c r="I355" s="268">
        <f t="shared" si="42"/>
        <v>0</v>
      </c>
      <c r="J355" s="266">
        <f t="shared" si="42"/>
        <v>0</v>
      </c>
      <c r="K355" s="268">
        <f t="shared" si="42"/>
        <v>0</v>
      </c>
      <c r="L355" s="267">
        <f t="shared" si="42"/>
        <v>0</v>
      </c>
      <c r="M355" s="268">
        <f t="shared" si="42"/>
        <v>828.301678</v>
      </c>
      <c r="N355" s="266">
        <f t="shared" si="42"/>
        <v>0.241919</v>
      </c>
      <c r="O355" s="358">
        <v>203.85137400000002</v>
      </c>
    </row>
    <row r="356" spans="1:15" ht="11.25">
      <c r="A356" s="256" t="s">
        <v>427</v>
      </c>
      <c r="B356" s="689" t="s">
        <v>434</v>
      </c>
      <c r="C356" s="359">
        <v>61.681336999999075</v>
      </c>
      <c r="D356" s="360">
        <v>60.96857600000021</v>
      </c>
      <c r="E356" s="361">
        <v>0</v>
      </c>
      <c r="F356" s="361">
        <v>0</v>
      </c>
      <c r="G356" s="361">
        <v>60.91462699999988</v>
      </c>
      <c r="H356" s="362">
        <v>0.0007849999992686207</v>
      </c>
      <c r="I356" s="363">
        <v>0</v>
      </c>
      <c r="J356" s="364">
        <v>0</v>
      </c>
      <c r="K356" s="363">
        <v>0</v>
      </c>
      <c r="L356" s="365">
        <v>0</v>
      </c>
      <c r="M356" s="363">
        <v>15.01260000000002</v>
      </c>
      <c r="N356" s="364">
        <v>1.0000000000287557E-06</v>
      </c>
      <c r="O356" s="257"/>
    </row>
    <row r="357" spans="1:15" ht="12.75" customHeight="1">
      <c r="A357" s="258" t="s">
        <v>428</v>
      </c>
      <c r="B357" s="690"/>
      <c r="C357" s="366">
        <v>1.7575550000037765</v>
      </c>
      <c r="D357" s="367">
        <v>1.7574899999999616</v>
      </c>
      <c r="E357" s="368">
        <v>0</v>
      </c>
      <c r="F357" s="368">
        <v>0</v>
      </c>
      <c r="G357" s="368">
        <v>1.6527999999989333</v>
      </c>
      <c r="H357" s="369">
        <v>0.10469000000011874</v>
      </c>
      <c r="I357" s="370">
        <v>0</v>
      </c>
      <c r="J357" s="371">
        <v>0</v>
      </c>
      <c r="K357" s="370">
        <v>0</v>
      </c>
      <c r="L357" s="372">
        <v>0</v>
      </c>
      <c r="M357" s="370">
        <v>0.03625000000010914</v>
      </c>
      <c r="N357" s="371">
        <v>4.000000000004E-06</v>
      </c>
      <c r="O357" s="259"/>
    </row>
    <row r="358" spans="1:15" ht="12.75" customHeight="1">
      <c r="A358" s="258" t="s">
        <v>429</v>
      </c>
      <c r="B358" s="690"/>
      <c r="C358" s="366">
        <v>0.1853590000027907</v>
      </c>
      <c r="D358" s="367">
        <v>0.18516400000044086</v>
      </c>
      <c r="E358" s="368">
        <v>0</v>
      </c>
      <c r="F358" s="368">
        <v>0</v>
      </c>
      <c r="G358" s="368">
        <v>0.08060399999885703</v>
      </c>
      <c r="H358" s="369">
        <v>0.10455999999999221</v>
      </c>
      <c r="I358" s="370">
        <v>0</v>
      </c>
      <c r="J358" s="350">
        <v>0</v>
      </c>
      <c r="K358" s="370">
        <v>0</v>
      </c>
      <c r="L358" s="350">
        <v>0</v>
      </c>
      <c r="M358" s="370">
        <v>0</v>
      </c>
      <c r="N358" s="371">
        <v>0</v>
      </c>
      <c r="O358" s="260"/>
    </row>
    <row r="359" spans="1:15" ht="12.75" customHeight="1">
      <c r="A359" s="258" t="s">
        <v>430</v>
      </c>
      <c r="B359" s="690"/>
      <c r="C359" s="366">
        <v>0.13913599999978032</v>
      </c>
      <c r="D359" s="367">
        <v>0.13889199999903212</v>
      </c>
      <c r="E359" s="368">
        <v>0</v>
      </c>
      <c r="F359" s="368">
        <v>0</v>
      </c>
      <c r="G359" s="368">
        <v>0.03438300000198069</v>
      </c>
      <c r="H359" s="369">
        <v>0.10450900000000729</v>
      </c>
      <c r="I359" s="370">
        <v>0</v>
      </c>
      <c r="J359" s="371">
        <v>0</v>
      </c>
      <c r="K359" s="370">
        <v>0</v>
      </c>
      <c r="L359" s="372">
        <v>0</v>
      </c>
      <c r="M359" s="370">
        <v>0</v>
      </c>
      <c r="N359" s="371">
        <v>0</v>
      </c>
      <c r="O359" s="259"/>
    </row>
    <row r="360" spans="1:15" ht="12.75" customHeight="1">
      <c r="A360" s="258" t="s">
        <v>431</v>
      </c>
      <c r="B360" s="690"/>
      <c r="C360" s="366">
        <v>20.83853899999849</v>
      </c>
      <c r="D360" s="367">
        <v>20.80857699999615</v>
      </c>
      <c r="E360" s="368">
        <v>0</v>
      </c>
      <c r="F360" s="368">
        <v>0</v>
      </c>
      <c r="G360" s="368">
        <v>20.701133999997182</v>
      </c>
      <c r="H360" s="369">
        <v>0.10744299999987561</v>
      </c>
      <c r="I360" s="370">
        <v>0</v>
      </c>
      <c r="J360" s="371">
        <v>0</v>
      </c>
      <c r="K360" s="370">
        <v>0</v>
      </c>
      <c r="L360" s="372">
        <v>0</v>
      </c>
      <c r="M360" s="370">
        <v>2.000000000279556E-06</v>
      </c>
      <c r="N360" s="371">
        <v>0</v>
      </c>
      <c r="O360" s="259"/>
    </row>
    <row r="361" spans="1:15" ht="12.75" customHeight="1">
      <c r="A361" s="258" t="s">
        <v>432</v>
      </c>
      <c r="B361" s="690"/>
      <c r="C361" s="366">
        <v>116.60129300000335</v>
      </c>
      <c r="D361" s="367">
        <v>116.47409900000639</v>
      </c>
      <c r="E361" s="368">
        <v>0</v>
      </c>
      <c r="F361" s="368">
        <v>0</v>
      </c>
      <c r="G361" s="368">
        <v>116.07027399999788</v>
      </c>
      <c r="H361" s="369">
        <v>0.403824999999415</v>
      </c>
      <c r="I361" s="370">
        <v>0</v>
      </c>
      <c r="J361" s="371">
        <v>0</v>
      </c>
      <c r="K361" s="370">
        <v>0</v>
      </c>
      <c r="L361" s="372">
        <v>0</v>
      </c>
      <c r="M361" s="370">
        <v>0</v>
      </c>
      <c r="N361" s="371">
        <v>0</v>
      </c>
      <c r="O361" s="259"/>
    </row>
    <row r="362" spans="1:15" ht="12.75" customHeight="1">
      <c r="A362" s="261" t="s">
        <v>433</v>
      </c>
      <c r="B362" s="690"/>
      <c r="C362" s="373">
        <v>23.579523000000336</v>
      </c>
      <c r="D362" s="374">
        <v>23.55208599999969</v>
      </c>
      <c r="E362" s="375">
        <v>0</v>
      </c>
      <c r="F362" s="375">
        <v>0</v>
      </c>
      <c r="G362" s="375">
        <v>23.552086000000145</v>
      </c>
      <c r="H362" s="376">
        <v>0</v>
      </c>
      <c r="I362" s="377">
        <v>0</v>
      </c>
      <c r="J362" s="378">
        <v>0</v>
      </c>
      <c r="K362" s="377">
        <v>0</v>
      </c>
      <c r="L362" s="379">
        <v>0</v>
      </c>
      <c r="M362" s="377">
        <v>0</v>
      </c>
      <c r="N362" s="378">
        <v>0</v>
      </c>
      <c r="O362" s="262"/>
    </row>
    <row r="363" spans="1:15" ht="13.5" customHeight="1" thickBot="1">
      <c r="A363" s="263" t="s">
        <v>286</v>
      </c>
      <c r="B363" s="691"/>
      <c r="C363" s="264">
        <f aca="true" t="shared" si="43" ref="C363:M363">+C356+C357+C358+C359+C360+C361+C362</f>
        <v>224.7827420000076</v>
      </c>
      <c r="D363" s="265">
        <f>+D356+D357+D358+D359+D360+D361+D362</f>
        <v>223.88488400000188</v>
      </c>
      <c r="E363" s="266">
        <f>+E356+E357+E358+E359+E360+E361+E362</f>
        <v>0</v>
      </c>
      <c r="F363" s="266">
        <f>+F356+F357+F358+F359+F360+F361+F362</f>
        <v>0</v>
      </c>
      <c r="G363" s="266">
        <f>+G356+G357+G358+G359+G360+G361+G362</f>
        <v>223.00590799999486</v>
      </c>
      <c r="H363" s="267">
        <f>+H356+H357+H358+H359+H360+H361+H362</f>
        <v>0.8258119999986775</v>
      </c>
      <c r="I363" s="268">
        <f t="shared" si="43"/>
        <v>0</v>
      </c>
      <c r="J363" s="266">
        <f t="shared" si="43"/>
        <v>0</v>
      </c>
      <c r="K363" s="268">
        <f t="shared" si="43"/>
        <v>0</v>
      </c>
      <c r="L363" s="267">
        <f t="shared" si="43"/>
        <v>0</v>
      </c>
      <c r="M363" s="268">
        <f t="shared" si="43"/>
        <v>15.04885200000013</v>
      </c>
      <c r="N363" s="266">
        <f>+N356+N357+N358+N359+N360+N361+N362</f>
        <v>5.000000000032756E-06</v>
      </c>
      <c r="O363" s="358">
        <v>172.9394229999889</v>
      </c>
    </row>
    <row r="364" spans="1:15" ht="11.25">
      <c r="A364" s="269"/>
      <c r="B364" s="269"/>
      <c r="C364" s="269"/>
      <c r="D364" s="269"/>
      <c r="E364" s="269"/>
      <c r="F364" s="269"/>
      <c r="G364" s="269"/>
      <c r="H364" s="269"/>
      <c r="I364" s="270"/>
      <c r="J364" s="270"/>
      <c r="K364" s="270"/>
      <c r="L364" s="270"/>
      <c r="M364" s="270"/>
      <c r="N364" s="270"/>
      <c r="O364" s="270"/>
    </row>
    <row r="365" spans="1:15" ht="11.25">
      <c r="A365" s="271" t="s">
        <v>435</v>
      </c>
      <c r="B365" s="271"/>
      <c r="C365" s="271"/>
      <c r="D365" s="271"/>
      <c r="E365" s="271"/>
      <c r="F365" s="271"/>
      <c r="G365" s="271"/>
      <c r="H365" s="271"/>
      <c r="I365" s="272"/>
      <c r="J365" s="272"/>
      <c r="K365" s="272"/>
      <c r="L365" s="272"/>
      <c r="M365" s="272"/>
      <c r="N365" s="272"/>
      <c r="O365" s="272"/>
    </row>
    <row r="366" spans="1:15" ht="19.5" customHeight="1">
      <c r="A366" s="688" t="s">
        <v>436</v>
      </c>
      <c r="B366" s="688"/>
      <c r="C366" s="688"/>
      <c r="D366" s="688"/>
      <c r="E366" s="688"/>
      <c r="F366" s="688"/>
      <c r="G366" s="688"/>
      <c r="H366" s="688"/>
      <c r="I366" s="270"/>
      <c r="J366" s="270"/>
      <c r="K366" s="270"/>
      <c r="L366" s="270"/>
      <c r="M366" s="270"/>
      <c r="N366" s="270"/>
      <c r="O366" s="270"/>
    </row>
    <row r="367" spans="1:15" ht="24.75" customHeight="1">
      <c r="A367" s="687" t="s">
        <v>437</v>
      </c>
      <c r="B367" s="687"/>
      <c r="C367" s="687"/>
      <c r="D367" s="687"/>
      <c r="E367" s="687"/>
      <c r="F367" s="687"/>
      <c r="G367" s="687"/>
      <c r="H367" s="687"/>
      <c r="I367" s="270"/>
      <c r="J367" s="270"/>
      <c r="K367" s="270"/>
      <c r="L367" s="270"/>
      <c r="M367" s="270"/>
      <c r="N367" s="270"/>
      <c r="O367" s="270"/>
    </row>
    <row r="368" spans="1:15" ht="11.25" customHeight="1">
      <c r="A368" s="245" t="s">
        <v>438</v>
      </c>
      <c r="B368" s="242"/>
      <c r="C368" s="242"/>
      <c r="D368" s="242"/>
      <c r="E368" s="242"/>
      <c r="F368" s="242"/>
      <c r="G368" s="242"/>
      <c r="H368" s="242"/>
      <c r="I368" s="270"/>
      <c r="J368" s="270"/>
      <c r="K368" s="270"/>
      <c r="L368" s="270"/>
      <c r="M368" s="270"/>
      <c r="N368" s="270"/>
      <c r="O368" s="270"/>
    </row>
    <row r="369" spans="1:15" ht="11.25" customHeight="1">
      <c r="A369" s="273" t="s">
        <v>439</v>
      </c>
      <c r="B369" s="274"/>
      <c r="C369" s="274"/>
      <c r="D369" s="274"/>
      <c r="E369" s="274"/>
      <c r="F369" s="274"/>
      <c r="G369" s="274"/>
      <c r="H369" s="274"/>
      <c r="I369" s="270"/>
      <c r="J369" s="270"/>
      <c r="K369" s="270"/>
      <c r="L369" s="270"/>
      <c r="M369" s="270"/>
      <c r="N369" s="270"/>
      <c r="O369" s="270"/>
    </row>
    <row r="370" spans="1:15" ht="11.25" customHeight="1">
      <c r="A370" s="275" t="s">
        <v>440</v>
      </c>
      <c r="B370" s="276"/>
      <c r="C370" s="276"/>
      <c r="D370" s="276"/>
      <c r="E370" s="276"/>
      <c r="F370" s="276"/>
      <c r="G370" s="276"/>
      <c r="H370" s="276"/>
      <c r="I370" s="277"/>
      <c r="J370" s="277"/>
      <c r="K370" s="277"/>
      <c r="L370" s="277"/>
      <c r="M370" s="277"/>
      <c r="N370" s="277"/>
      <c r="O370" s="277"/>
    </row>
    <row r="371" spans="1:15" ht="11.25">
      <c r="A371" s="276" t="s">
        <v>441</v>
      </c>
      <c r="B371" s="278"/>
      <c r="C371" s="278"/>
      <c r="D371" s="278"/>
      <c r="E371" s="278"/>
      <c r="F371" s="278"/>
      <c r="G371" s="278"/>
      <c r="H371" s="278"/>
      <c r="I371" s="270"/>
      <c r="J371" s="270"/>
      <c r="K371" s="270"/>
      <c r="L371" s="270"/>
      <c r="M371" s="270"/>
      <c r="N371" s="270"/>
      <c r="O371" s="270"/>
    </row>
    <row r="372" spans="1:15" ht="17.25" customHeight="1">
      <c r="A372" s="688" t="s">
        <v>442</v>
      </c>
      <c r="B372" s="688"/>
      <c r="C372" s="688"/>
      <c r="D372" s="688"/>
      <c r="E372" s="688"/>
      <c r="F372" s="688"/>
      <c r="G372" s="688"/>
      <c r="H372" s="688"/>
      <c r="I372" s="270"/>
      <c r="J372" s="270"/>
      <c r="K372" s="270"/>
      <c r="L372" s="270"/>
      <c r="M372" s="270"/>
      <c r="N372" s="270"/>
      <c r="O372" s="270"/>
    </row>
    <row r="373" spans="1:15" ht="12.75">
      <c r="A373" s="237" t="s">
        <v>396</v>
      </c>
      <c r="B373" s="278"/>
      <c r="C373" s="278"/>
      <c r="D373" s="278"/>
      <c r="E373" s="278"/>
      <c r="F373" s="278"/>
      <c r="G373" s="278"/>
      <c r="H373" s="278"/>
      <c r="I373" s="270"/>
      <c r="J373" s="270"/>
      <c r="K373" s="270"/>
      <c r="L373" s="270"/>
      <c r="M373" s="270"/>
      <c r="N373" s="270"/>
      <c r="O373" s="270"/>
    </row>
    <row r="374" spans="1:15" ht="12.75">
      <c r="A374" s="238" t="s">
        <v>397</v>
      </c>
      <c r="B374" s="278"/>
      <c r="C374" s="278"/>
      <c r="D374" s="278"/>
      <c r="E374" s="278"/>
      <c r="F374" s="278"/>
      <c r="G374" s="278"/>
      <c r="H374" s="278"/>
      <c r="I374" s="270"/>
      <c r="J374" s="270"/>
      <c r="K374" s="270"/>
      <c r="L374" s="270"/>
      <c r="M374" s="270"/>
      <c r="N374" s="270"/>
      <c r="O374" s="270"/>
    </row>
    <row r="375" spans="1:15" ht="12.75">
      <c r="A375" s="241" t="s">
        <v>398</v>
      </c>
      <c r="B375" s="278"/>
      <c r="C375" s="278"/>
      <c r="D375" s="278"/>
      <c r="E375" s="278"/>
      <c r="F375" s="278"/>
      <c r="G375" s="278"/>
      <c r="H375" s="278"/>
      <c r="I375" s="270"/>
      <c r="J375" s="270"/>
      <c r="K375" s="270"/>
      <c r="L375" s="270"/>
      <c r="M375" s="270"/>
      <c r="N375" s="270"/>
      <c r="O375" s="270"/>
    </row>
    <row r="376" spans="1:15" ht="12.75">
      <c r="A376" s="236" t="s">
        <v>399</v>
      </c>
      <c r="B376" s="278"/>
      <c r="C376" s="278"/>
      <c r="D376" s="278"/>
      <c r="E376" s="278"/>
      <c r="F376" s="278"/>
      <c r="G376" s="278"/>
      <c r="H376" s="278"/>
      <c r="I376" s="270"/>
      <c r="J376" s="270"/>
      <c r="K376" s="270"/>
      <c r="L376" s="270"/>
      <c r="M376" s="270"/>
      <c r="N376" s="270"/>
      <c r="O376" s="270"/>
    </row>
    <row r="377" spans="1:15" ht="26.25" customHeight="1">
      <c r="A377" s="668" t="s">
        <v>443</v>
      </c>
      <c r="B377" s="668"/>
      <c r="C377" s="668"/>
      <c r="D377" s="668"/>
      <c r="E377" s="668"/>
      <c r="F377" s="668"/>
      <c r="G377" s="668"/>
      <c r="H377" s="668"/>
      <c r="I377" s="668"/>
      <c r="J377" s="668"/>
      <c r="K377" s="668"/>
      <c r="L377" s="668"/>
      <c r="M377" s="668"/>
      <c r="N377" s="668"/>
      <c r="O377" s="668"/>
    </row>
    <row r="378" spans="1:15" ht="29.25" customHeight="1">
      <c r="A378" s="669" t="s">
        <v>401</v>
      </c>
      <c r="B378" s="669"/>
      <c r="C378" s="669"/>
      <c r="D378" s="669"/>
      <c r="E378" s="669"/>
      <c r="F378" s="669"/>
      <c r="G378" s="669"/>
      <c r="H378" s="669"/>
      <c r="I378" s="669"/>
      <c r="J378" s="669"/>
      <c r="K378" s="669"/>
      <c r="L378" s="669"/>
      <c r="M378" s="669"/>
      <c r="N378" s="669"/>
      <c r="O378" s="669"/>
    </row>
    <row r="379" spans="1:15" ht="11.25">
      <c r="A379" s="278"/>
      <c r="B379" s="270"/>
      <c r="C379" s="278"/>
      <c r="D379" s="278"/>
      <c r="E379" s="278"/>
      <c r="F379" s="278"/>
      <c r="G379" s="278"/>
      <c r="H379" s="278"/>
      <c r="I379" s="270"/>
      <c r="J379" s="270"/>
      <c r="K379" s="270"/>
      <c r="L379" s="270"/>
      <c r="M379" s="270"/>
      <c r="N379" s="270"/>
      <c r="O379" s="270"/>
    </row>
    <row r="380" spans="1:15" ht="15" customHeight="1">
      <c r="A380" s="278"/>
      <c r="B380" s="278"/>
      <c r="C380" s="278"/>
      <c r="D380" s="278"/>
      <c r="E380" s="278"/>
      <c r="F380" s="278"/>
      <c r="G380" s="278"/>
      <c r="H380" s="278"/>
      <c r="I380" s="278"/>
      <c r="J380" s="278"/>
      <c r="K380" s="278"/>
      <c r="L380" s="278"/>
      <c r="M380" s="278"/>
      <c r="N380" s="278"/>
      <c r="O380" s="270"/>
    </row>
    <row r="381" spans="1:15" ht="11.25">
      <c r="A381" s="278"/>
      <c r="B381" s="278"/>
      <c r="C381" s="278"/>
      <c r="D381" s="278"/>
      <c r="E381" s="278"/>
      <c r="F381" s="278"/>
      <c r="G381" s="278"/>
      <c r="H381" s="278"/>
      <c r="I381" s="278"/>
      <c r="J381" s="278"/>
      <c r="K381" s="278"/>
      <c r="L381" s="278"/>
      <c r="M381" s="278"/>
      <c r="N381" s="278"/>
      <c r="O381" s="270"/>
    </row>
    <row r="382" spans="1:15" ht="11.25">
      <c r="A382" s="278"/>
      <c r="B382" s="278"/>
      <c r="C382" s="278"/>
      <c r="D382" s="278"/>
      <c r="E382" s="278"/>
      <c r="F382" s="278"/>
      <c r="G382" s="278"/>
      <c r="H382" s="278"/>
      <c r="I382" s="278"/>
      <c r="J382" s="278"/>
      <c r="K382" s="278"/>
      <c r="L382" s="278"/>
      <c r="M382" s="278"/>
      <c r="N382" s="278"/>
      <c r="O382" s="270"/>
    </row>
    <row r="383" spans="1:15" ht="11.25">
      <c r="A383" s="278"/>
      <c r="B383" s="278"/>
      <c r="C383" s="278"/>
      <c r="D383" s="278"/>
      <c r="E383" s="278"/>
      <c r="F383" s="278"/>
      <c r="G383" s="278"/>
      <c r="H383" s="278"/>
      <c r="I383" s="270"/>
      <c r="J383" s="270"/>
      <c r="K383" s="270"/>
      <c r="L383" s="270"/>
      <c r="M383" s="270"/>
      <c r="N383" s="270"/>
      <c r="O383" s="270"/>
    </row>
    <row r="384" spans="1:15" ht="11.25">
      <c r="A384" s="278"/>
      <c r="B384" s="278"/>
      <c r="C384" s="278"/>
      <c r="D384" s="278"/>
      <c r="E384" s="278"/>
      <c r="F384" s="278"/>
      <c r="G384" s="278"/>
      <c r="H384" s="278"/>
      <c r="I384" s="270"/>
      <c r="J384" s="270"/>
      <c r="K384" s="270"/>
      <c r="L384" s="270"/>
      <c r="M384" s="270"/>
      <c r="N384" s="270"/>
      <c r="O384" s="270"/>
    </row>
    <row r="385" spans="1:15" ht="11.25">
      <c r="A385" s="278"/>
      <c r="B385" s="278"/>
      <c r="C385" s="278"/>
      <c r="D385" s="278"/>
      <c r="E385" s="278"/>
      <c r="F385" s="278"/>
      <c r="G385" s="278"/>
      <c r="H385" s="278"/>
      <c r="I385" s="270"/>
      <c r="J385" s="270"/>
      <c r="K385" s="270"/>
      <c r="L385" s="270"/>
      <c r="M385" s="270"/>
      <c r="N385" s="270"/>
      <c r="O385" s="270"/>
    </row>
    <row r="386" spans="1:15" ht="11.25">
      <c r="A386" s="278"/>
      <c r="B386" s="278"/>
      <c r="C386" s="278"/>
      <c r="D386" s="278"/>
      <c r="E386" s="278"/>
      <c r="F386" s="278"/>
      <c r="G386" s="278"/>
      <c r="H386" s="278"/>
      <c r="I386" s="270"/>
      <c r="J386" s="270"/>
      <c r="K386" s="270"/>
      <c r="L386" s="270"/>
      <c r="M386" s="270"/>
      <c r="N386" s="270"/>
      <c r="O386" s="270"/>
    </row>
    <row r="387" spans="1:15" ht="11.25">
      <c r="A387" s="278"/>
      <c r="B387" s="278"/>
      <c r="C387" s="278"/>
      <c r="D387" s="278"/>
      <c r="E387" s="278"/>
      <c r="F387" s="278"/>
      <c r="G387" s="278"/>
      <c r="H387" s="278"/>
      <c r="I387" s="270"/>
      <c r="J387" s="270"/>
      <c r="K387" s="270"/>
      <c r="L387" s="270"/>
      <c r="M387" s="270"/>
      <c r="N387" s="270"/>
      <c r="O387" s="270"/>
    </row>
    <row r="388" spans="1:15" ht="11.25">
      <c r="A388" s="278"/>
      <c r="B388" s="278"/>
      <c r="C388" s="278"/>
      <c r="D388" s="278"/>
      <c r="E388" s="278"/>
      <c r="F388" s="278"/>
      <c r="G388" s="278"/>
      <c r="H388" s="278"/>
      <c r="I388" s="270"/>
      <c r="J388" s="270"/>
      <c r="K388" s="270"/>
      <c r="L388" s="270"/>
      <c r="M388" s="270"/>
      <c r="N388" s="270"/>
      <c r="O388" s="270"/>
    </row>
    <row r="389" spans="1:15" ht="11.25">
      <c r="A389" s="278"/>
      <c r="B389" s="278"/>
      <c r="C389" s="278"/>
      <c r="D389" s="278"/>
      <c r="E389" s="278"/>
      <c r="F389" s="278"/>
      <c r="G389" s="278"/>
      <c r="H389" s="278"/>
      <c r="I389" s="270"/>
      <c r="J389" s="270"/>
      <c r="K389" s="270"/>
      <c r="L389" s="270"/>
      <c r="M389" s="270"/>
      <c r="N389" s="270"/>
      <c r="O389" s="270"/>
    </row>
    <row r="390" spans="1:15" ht="11.25">
      <c r="A390" s="278"/>
      <c r="B390" s="278"/>
      <c r="C390" s="278"/>
      <c r="D390" s="278"/>
      <c r="E390" s="278"/>
      <c r="F390" s="278"/>
      <c r="G390" s="278"/>
      <c r="H390" s="278"/>
      <c r="I390" s="270"/>
      <c r="J390" s="270"/>
      <c r="K390" s="270"/>
      <c r="L390" s="270"/>
      <c r="M390" s="270"/>
      <c r="N390" s="270"/>
      <c r="O390" s="270"/>
    </row>
    <row r="391" spans="1:15" ht="11.25">
      <c r="A391" s="278"/>
      <c r="B391" s="278"/>
      <c r="C391" s="278"/>
      <c r="D391" s="278"/>
      <c r="E391" s="278"/>
      <c r="F391" s="278"/>
      <c r="G391" s="278"/>
      <c r="H391" s="278"/>
      <c r="I391" s="270"/>
      <c r="J391" s="270"/>
      <c r="K391" s="270"/>
      <c r="L391" s="270"/>
      <c r="M391" s="270"/>
      <c r="N391" s="270"/>
      <c r="O391" s="270"/>
    </row>
    <row r="392" spans="1:15" ht="11.25">
      <c r="A392" s="278"/>
      <c r="B392" s="278"/>
      <c r="C392" s="278"/>
      <c r="D392" s="278"/>
      <c r="E392" s="278"/>
      <c r="F392" s="278"/>
      <c r="G392" s="278"/>
      <c r="H392" s="278"/>
      <c r="I392" s="270"/>
      <c r="J392" s="270"/>
      <c r="K392" s="270"/>
      <c r="L392" s="270"/>
      <c r="M392" s="270"/>
      <c r="N392" s="270"/>
      <c r="O392" s="270"/>
    </row>
    <row r="393" spans="1:15" ht="11.25">
      <c r="A393" s="278"/>
      <c r="B393" s="278"/>
      <c r="C393" s="278"/>
      <c r="D393" s="278"/>
      <c r="E393" s="278"/>
      <c r="F393" s="278"/>
      <c r="G393" s="278"/>
      <c r="H393" s="278"/>
      <c r="I393" s="270"/>
      <c r="J393" s="270"/>
      <c r="K393" s="270"/>
      <c r="L393" s="270"/>
      <c r="M393" s="270"/>
      <c r="N393" s="270"/>
      <c r="O393" s="270"/>
    </row>
    <row r="394" spans="1:15" ht="11.25">
      <c r="A394" s="278"/>
      <c r="B394" s="278"/>
      <c r="C394" s="278"/>
      <c r="D394" s="278"/>
      <c r="E394" s="278"/>
      <c r="F394" s="278"/>
      <c r="G394" s="278"/>
      <c r="H394" s="278"/>
      <c r="I394" s="270"/>
      <c r="J394" s="270"/>
      <c r="K394" s="270"/>
      <c r="L394" s="270"/>
      <c r="M394" s="270"/>
      <c r="N394" s="270"/>
      <c r="O394" s="270"/>
    </row>
    <row r="395" spans="1:15" ht="11.25">
      <c r="A395" s="278"/>
      <c r="B395" s="278"/>
      <c r="C395" s="278"/>
      <c r="D395" s="278"/>
      <c r="E395" s="278"/>
      <c r="F395" s="278"/>
      <c r="G395" s="278"/>
      <c r="H395" s="278"/>
      <c r="I395" s="270"/>
      <c r="J395" s="270"/>
      <c r="K395" s="270"/>
      <c r="L395" s="270"/>
      <c r="M395" s="270"/>
      <c r="N395" s="270"/>
      <c r="O395" s="270"/>
    </row>
    <row r="396" spans="1:15" ht="11.25">
      <c r="A396" s="278"/>
      <c r="B396" s="278"/>
      <c r="C396" s="278"/>
      <c r="D396" s="278"/>
      <c r="E396" s="278"/>
      <c r="F396" s="278"/>
      <c r="G396" s="278"/>
      <c r="H396" s="278"/>
      <c r="I396" s="270"/>
      <c r="J396" s="270"/>
      <c r="K396" s="270"/>
      <c r="L396" s="270"/>
      <c r="M396" s="270"/>
      <c r="N396" s="270"/>
      <c r="O396" s="270"/>
    </row>
    <row r="397" spans="1:15" ht="11.25">
      <c r="A397" s="278"/>
      <c r="B397" s="278"/>
      <c r="C397" s="278"/>
      <c r="D397" s="278"/>
      <c r="E397" s="278"/>
      <c r="F397" s="278"/>
      <c r="G397" s="278"/>
      <c r="H397" s="278"/>
      <c r="I397" s="270"/>
      <c r="J397" s="270"/>
      <c r="K397" s="270"/>
      <c r="L397" s="270"/>
      <c r="M397" s="270"/>
      <c r="N397" s="270"/>
      <c r="O397" s="270"/>
    </row>
    <row r="398" spans="1:8" ht="11.25">
      <c r="A398" s="279"/>
      <c r="B398" s="279"/>
      <c r="C398" s="279"/>
      <c r="D398" s="279"/>
      <c r="E398" s="279"/>
      <c r="F398" s="279"/>
      <c r="G398" s="279"/>
      <c r="H398" s="279"/>
    </row>
    <row r="399" spans="1:8" ht="11.25">
      <c r="A399" s="278"/>
      <c r="B399" s="278"/>
      <c r="C399" s="278"/>
      <c r="D399" s="278"/>
      <c r="E399" s="278"/>
      <c r="F399" s="278"/>
      <c r="G399" s="278"/>
      <c r="H399" s="278"/>
    </row>
    <row r="400" spans="1:8" ht="11.25">
      <c r="A400" s="278"/>
      <c r="B400" s="278"/>
      <c r="C400" s="278"/>
      <c r="D400" s="278"/>
      <c r="E400" s="278"/>
      <c r="F400" s="278"/>
      <c r="G400" s="278"/>
      <c r="H400" s="278"/>
    </row>
    <row r="401" spans="1:8" s="245" customFormat="1" ht="11.25">
      <c r="A401" s="278"/>
      <c r="B401" s="278"/>
      <c r="C401" s="278"/>
      <c r="D401" s="278"/>
      <c r="E401" s="278"/>
      <c r="F401" s="278"/>
      <c r="G401" s="278"/>
      <c r="H401" s="278"/>
    </row>
    <row r="402" spans="1:8" s="245" customFormat="1" ht="11.25">
      <c r="A402" s="278"/>
      <c r="B402" s="278"/>
      <c r="C402" s="278"/>
      <c r="D402" s="278"/>
      <c r="E402" s="278"/>
      <c r="F402" s="278"/>
      <c r="G402" s="278"/>
      <c r="H402" s="278"/>
    </row>
    <row r="403" spans="1:8" s="245" customFormat="1" ht="11.25">
      <c r="A403" s="278"/>
      <c r="B403" s="278"/>
      <c r="C403" s="278"/>
      <c r="D403" s="278"/>
      <c r="E403" s="278"/>
      <c r="F403" s="278"/>
      <c r="G403" s="278"/>
      <c r="H403" s="278"/>
    </row>
  </sheetData>
  <sheetProtection formatCells="0" formatColumns="0" formatRows="0"/>
  <mergeCells count="72">
    <mergeCell ref="C5:O5"/>
    <mergeCell ref="C6:N6"/>
    <mergeCell ref="O6:O11"/>
    <mergeCell ref="C7:H7"/>
    <mergeCell ref="I7:L7"/>
    <mergeCell ref="M7:N7"/>
    <mergeCell ref="M8:N8"/>
    <mergeCell ref="M9:M11"/>
    <mergeCell ref="N9:N11"/>
    <mergeCell ref="I10:I11"/>
    <mergeCell ref="K8:L9"/>
    <mergeCell ref="E10:E11"/>
    <mergeCell ref="F10:F11"/>
    <mergeCell ref="G10:G11"/>
    <mergeCell ref="H10:H11"/>
    <mergeCell ref="K10:K11"/>
    <mergeCell ref="L10:L11"/>
    <mergeCell ref="B28:B35"/>
    <mergeCell ref="A8:A11"/>
    <mergeCell ref="B8:B11"/>
    <mergeCell ref="C8:C11"/>
    <mergeCell ref="D8:D11"/>
    <mergeCell ref="J10:J11"/>
    <mergeCell ref="B12:B19"/>
    <mergeCell ref="B20:B27"/>
    <mergeCell ref="I8:J9"/>
    <mergeCell ref="B124:B131"/>
    <mergeCell ref="B36:B43"/>
    <mergeCell ref="B44:B51"/>
    <mergeCell ref="B52:B59"/>
    <mergeCell ref="B60:B67"/>
    <mergeCell ref="B68:B75"/>
    <mergeCell ref="B76:B83"/>
    <mergeCell ref="B84:B91"/>
    <mergeCell ref="B92:B99"/>
    <mergeCell ref="B100:B107"/>
    <mergeCell ref="B108:B115"/>
    <mergeCell ref="B116:B123"/>
    <mergeCell ref="B220:B227"/>
    <mergeCell ref="B132:B139"/>
    <mergeCell ref="B140:B147"/>
    <mergeCell ref="B148:B155"/>
    <mergeCell ref="B156:B163"/>
    <mergeCell ref="B164:B171"/>
    <mergeCell ref="B172:B179"/>
    <mergeCell ref="B180:B187"/>
    <mergeCell ref="B188:B195"/>
    <mergeCell ref="B196:B203"/>
    <mergeCell ref="B204:B211"/>
    <mergeCell ref="B212:B219"/>
    <mergeCell ref="B316:B323"/>
    <mergeCell ref="B228:B235"/>
    <mergeCell ref="B236:B243"/>
    <mergeCell ref="B244:B251"/>
    <mergeCell ref="B252:B259"/>
    <mergeCell ref="B260:B267"/>
    <mergeCell ref="B268:B275"/>
    <mergeCell ref="B276:B283"/>
    <mergeCell ref="B284:B291"/>
    <mergeCell ref="B292:B299"/>
    <mergeCell ref="B300:B307"/>
    <mergeCell ref="B308:B315"/>
    <mergeCell ref="A367:H367"/>
    <mergeCell ref="A372:H372"/>
    <mergeCell ref="A377:O377"/>
    <mergeCell ref="A378:O378"/>
    <mergeCell ref="B324:B331"/>
    <mergeCell ref="B332:B339"/>
    <mergeCell ref="B340:B347"/>
    <mergeCell ref="B348:B355"/>
    <mergeCell ref="B356:B363"/>
    <mergeCell ref="A366:H366"/>
  </mergeCells>
  <dataValidations count="2">
    <dataValidation operator="greaterThanOrEqual" allowBlank="1" showInputMessage="1" showErrorMessage="1" error="This value must be a number" sqref="B300:B307"/>
    <dataValidation type="custom" operator="greaterThanOrEqual" allowBlank="1" showInputMessage="1" showErrorMessage="1" error="This value must be a number" sqref="B12:B91 B108:B299 B308:B355">
      <formula1>ISNUMBER(B12)</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35" r:id="rId2"/>
  <rowBreaks count="6" manualBreakCount="6">
    <brk id="67" max="15" man="1"/>
    <brk id="123" max="15" man="1"/>
    <brk id="179" max="15" man="1"/>
    <brk id="235" max="15" man="1"/>
    <brk id="291" max="15" man="1"/>
    <brk id="347" max="15"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B1:P31"/>
  <sheetViews>
    <sheetView showGridLines="0" zoomScale="80" zoomScaleNormal="80" zoomScalePageLayoutView="0" workbookViewId="0" topLeftCell="A1">
      <selection activeCell="A1" sqref="A1"/>
    </sheetView>
  </sheetViews>
  <sheetFormatPr defaultColWidth="9.140625" defaultRowHeight="12.75"/>
  <cols>
    <col min="1" max="1" width="2.140625" style="1" customWidth="1"/>
    <col min="2" max="2" width="75.57421875" style="1" customWidth="1"/>
    <col min="3" max="16" width="17.140625" style="1" customWidth="1"/>
    <col min="17" max="16384" width="9.140625" style="1" customWidth="1"/>
  </cols>
  <sheetData>
    <row r="1" spans="2:16" ht="14.25">
      <c r="B1" s="518"/>
      <c r="C1" s="280">
        <v>201712</v>
      </c>
      <c r="D1" s="280">
        <v>201712</v>
      </c>
      <c r="E1" s="280">
        <v>201712</v>
      </c>
      <c r="F1" s="280">
        <v>201712</v>
      </c>
      <c r="G1" s="280">
        <v>201712</v>
      </c>
      <c r="H1" s="280">
        <v>201712</v>
      </c>
      <c r="I1" s="280">
        <v>201712</v>
      </c>
      <c r="J1" s="280">
        <v>201806</v>
      </c>
      <c r="K1" s="280">
        <v>201806</v>
      </c>
      <c r="L1" s="280">
        <v>201806</v>
      </c>
      <c r="M1" s="280">
        <v>201806</v>
      </c>
      <c r="N1" s="280">
        <v>201806</v>
      </c>
      <c r="O1" s="280">
        <v>201806</v>
      </c>
      <c r="P1" s="280">
        <v>201806</v>
      </c>
    </row>
    <row r="2" spans="2:16" ht="25.5">
      <c r="B2" s="519"/>
      <c r="C2" s="739" t="s">
        <v>0</v>
      </c>
      <c r="D2" s="739"/>
      <c r="E2" s="739"/>
      <c r="F2" s="739"/>
      <c r="G2" s="739"/>
      <c r="H2" s="739"/>
      <c r="I2" s="739"/>
      <c r="J2" s="739"/>
      <c r="K2" s="739"/>
      <c r="L2" s="739"/>
      <c r="M2" s="739"/>
      <c r="N2" s="739"/>
      <c r="O2" s="739"/>
      <c r="P2" s="739"/>
    </row>
    <row r="3" spans="2:16" ht="24.75" customHeight="1">
      <c r="B3" s="519"/>
      <c r="C3" s="740" t="s">
        <v>444</v>
      </c>
      <c r="D3" s="740"/>
      <c r="E3" s="740"/>
      <c r="F3" s="740"/>
      <c r="G3" s="740"/>
      <c r="H3" s="740"/>
      <c r="I3" s="740"/>
      <c r="J3" s="740"/>
      <c r="K3" s="740"/>
      <c r="L3" s="740"/>
      <c r="M3" s="740"/>
      <c r="N3" s="740"/>
      <c r="O3" s="740"/>
      <c r="P3" s="740"/>
    </row>
    <row r="4" spans="2:16" ht="27" customHeight="1">
      <c r="B4" s="520"/>
      <c r="C4" s="741" t="str">
        <f>Cover!C5</f>
        <v>Intesa Sanpaolo SpA</v>
      </c>
      <c r="D4" s="741"/>
      <c r="E4" s="741"/>
      <c r="F4" s="741"/>
      <c r="G4" s="741"/>
      <c r="H4" s="741"/>
      <c r="I4" s="741"/>
      <c r="J4" s="741"/>
      <c r="K4" s="741"/>
      <c r="L4" s="741"/>
      <c r="M4" s="741"/>
      <c r="N4" s="741"/>
      <c r="O4" s="741"/>
      <c r="P4" s="741"/>
    </row>
    <row r="5" spans="2:16" ht="13.5" thickBot="1">
      <c r="B5" s="518"/>
      <c r="C5" s="518"/>
      <c r="D5" s="518"/>
      <c r="E5" s="518"/>
      <c r="F5" s="518"/>
      <c r="G5" s="518"/>
      <c r="H5" s="518"/>
      <c r="I5" s="518"/>
      <c r="J5" s="518"/>
      <c r="K5" s="518"/>
      <c r="L5" s="518"/>
      <c r="M5" s="518"/>
      <c r="N5" s="518"/>
      <c r="O5" s="518"/>
      <c r="P5" s="518"/>
    </row>
    <row r="6" spans="2:16" ht="30" customHeight="1" thickBot="1">
      <c r="B6" s="521"/>
      <c r="C6" s="742" t="s">
        <v>11</v>
      </c>
      <c r="D6" s="743"/>
      <c r="E6" s="743"/>
      <c r="F6" s="743"/>
      <c r="G6" s="743"/>
      <c r="H6" s="743"/>
      <c r="I6" s="743"/>
      <c r="J6" s="742" t="s">
        <v>12</v>
      </c>
      <c r="K6" s="743"/>
      <c r="L6" s="743"/>
      <c r="M6" s="743"/>
      <c r="N6" s="743"/>
      <c r="O6" s="743"/>
      <c r="P6" s="744"/>
    </row>
    <row r="7" spans="2:16" ht="65.25" customHeight="1">
      <c r="B7" s="522"/>
      <c r="C7" s="720" t="s">
        <v>445</v>
      </c>
      <c r="D7" s="721"/>
      <c r="E7" s="721"/>
      <c r="F7" s="722"/>
      <c r="G7" s="723" t="s">
        <v>446</v>
      </c>
      <c r="H7" s="724"/>
      <c r="I7" s="726" t="s">
        <v>447</v>
      </c>
      <c r="J7" s="720" t="s">
        <v>445</v>
      </c>
      <c r="K7" s="721"/>
      <c r="L7" s="721"/>
      <c r="M7" s="722"/>
      <c r="N7" s="723" t="s">
        <v>446</v>
      </c>
      <c r="O7" s="724"/>
      <c r="P7" s="726" t="s">
        <v>447</v>
      </c>
    </row>
    <row r="8" spans="2:16" ht="57.75" customHeight="1">
      <c r="B8" s="523"/>
      <c r="C8" s="729"/>
      <c r="D8" s="731" t="s">
        <v>448</v>
      </c>
      <c r="E8" s="733" t="s">
        <v>449</v>
      </c>
      <c r="F8" s="734"/>
      <c r="G8" s="735" t="s">
        <v>450</v>
      </c>
      <c r="H8" s="737" t="s">
        <v>451</v>
      </c>
      <c r="I8" s="727"/>
      <c r="J8" s="729"/>
      <c r="K8" s="731" t="s">
        <v>448</v>
      </c>
      <c r="L8" s="733" t="s">
        <v>449</v>
      </c>
      <c r="M8" s="734"/>
      <c r="N8" s="735" t="s">
        <v>450</v>
      </c>
      <c r="O8" s="737" t="s">
        <v>451</v>
      </c>
      <c r="P8" s="727"/>
    </row>
    <row r="9" spans="2:16" ht="42" customHeight="1" thickBot="1">
      <c r="B9" s="524" t="s">
        <v>10</v>
      </c>
      <c r="C9" s="730"/>
      <c r="D9" s="732"/>
      <c r="E9" s="525"/>
      <c r="F9" s="526" t="s">
        <v>319</v>
      </c>
      <c r="G9" s="736"/>
      <c r="H9" s="738"/>
      <c r="I9" s="728"/>
      <c r="J9" s="730"/>
      <c r="K9" s="732"/>
      <c r="L9" s="525"/>
      <c r="M9" s="526" t="s">
        <v>319</v>
      </c>
      <c r="N9" s="736"/>
      <c r="O9" s="738"/>
      <c r="P9" s="728"/>
    </row>
    <row r="10" spans="2:16" ht="25.5" customHeight="1">
      <c r="B10" s="527" t="s">
        <v>452</v>
      </c>
      <c r="C10" s="528">
        <v>78869.36366599999</v>
      </c>
      <c r="D10" s="529">
        <v>0.009</v>
      </c>
      <c r="E10" s="529">
        <v>88.188</v>
      </c>
      <c r="F10" s="530">
        <v>88.188</v>
      </c>
      <c r="G10" s="528">
        <v>89.886701</v>
      </c>
      <c r="H10" s="531">
        <v>45.774</v>
      </c>
      <c r="I10" s="532">
        <v>1.32</v>
      </c>
      <c r="J10" s="528">
        <v>79560.760559</v>
      </c>
      <c r="K10" s="529">
        <v>0.007913</v>
      </c>
      <c r="L10" s="529">
        <v>138.087849</v>
      </c>
      <c r="M10" s="530">
        <v>138.08785</v>
      </c>
      <c r="N10" s="528">
        <v>108.61868100000001</v>
      </c>
      <c r="O10" s="531">
        <v>89.476441</v>
      </c>
      <c r="P10" s="532">
        <v>0</v>
      </c>
    </row>
    <row r="11" spans="2:16" ht="25.5" customHeight="1">
      <c r="B11" s="533" t="s">
        <v>453</v>
      </c>
      <c r="C11" s="534">
        <v>107.731641</v>
      </c>
      <c r="D11" s="535">
        <v>0</v>
      </c>
      <c r="E11" s="535">
        <v>0</v>
      </c>
      <c r="F11" s="536">
        <v>0</v>
      </c>
      <c r="G11" s="534">
        <v>0.343</v>
      </c>
      <c r="H11" s="537">
        <v>0</v>
      </c>
      <c r="I11" s="538">
        <v>0</v>
      </c>
      <c r="J11" s="534">
        <v>1126.436699</v>
      </c>
      <c r="K11" s="535">
        <v>0</v>
      </c>
      <c r="L11" s="535">
        <v>0</v>
      </c>
      <c r="M11" s="536">
        <v>0</v>
      </c>
      <c r="N11" s="534">
        <v>20.990091</v>
      </c>
      <c r="O11" s="537">
        <v>0</v>
      </c>
      <c r="P11" s="538">
        <v>0</v>
      </c>
    </row>
    <row r="12" spans="2:16" ht="25.5" customHeight="1">
      <c r="B12" s="533" t="s">
        <v>454</v>
      </c>
      <c r="C12" s="534">
        <v>64080.658908</v>
      </c>
      <c r="D12" s="535">
        <v>0.009</v>
      </c>
      <c r="E12" s="535">
        <v>30.38</v>
      </c>
      <c r="F12" s="536">
        <v>30.38</v>
      </c>
      <c r="G12" s="534">
        <v>4.36145</v>
      </c>
      <c r="H12" s="537">
        <v>2.307</v>
      </c>
      <c r="I12" s="538">
        <v>0</v>
      </c>
      <c r="J12" s="534">
        <v>63658.684191</v>
      </c>
      <c r="K12" s="535">
        <v>0.007913</v>
      </c>
      <c r="L12" s="535">
        <v>30.721044000000003</v>
      </c>
      <c r="M12" s="536">
        <v>30.721045</v>
      </c>
      <c r="N12" s="534">
        <v>67.52206</v>
      </c>
      <c r="O12" s="537">
        <v>2.617664</v>
      </c>
      <c r="P12" s="538">
        <v>0</v>
      </c>
    </row>
    <row r="13" spans="2:16" ht="25.5" customHeight="1">
      <c r="B13" s="533" t="s">
        <v>455</v>
      </c>
      <c r="C13" s="534">
        <v>3453.730961</v>
      </c>
      <c r="D13" s="535">
        <v>0</v>
      </c>
      <c r="E13" s="535">
        <v>0</v>
      </c>
      <c r="F13" s="536">
        <v>0</v>
      </c>
      <c r="G13" s="534">
        <v>45.007999999999996</v>
      </c>
      <c r="H13" s="537">
        <v>0</v>
      </c>
      <c r="I13" s="538">
        <v>0</v>
      </c>
      <c r="J13" s="534">
        <v>3692.811153</v>
      </c>
      <c r="K13" s="535">
        <v>0</v>
      </c>
      <c r="L13" s="535">
        <v>47.764</v>
      </c>
      <c r="M13" s="536">
        <v>47.764</v>
      </c>
      <c r="N13" s="534">
        <v>2.41093</v>
      </c>
      <c r="O13" s="537">
        <v>47.764</v>
      </c>
      <c r="P13" s="538">
        <v>0</v>
      </c>
    </row>
    <row r="14" spans="2:16" ht="25.5" customHeight="1">
      <c r="B14" s="533" t="s">
        <v>456</v>
      </c>
      <c r="C14" s="534">
        <v>9097.271999999999</v>
      </c>
      <c r="D14" s="535">
        <v>0</v>
      </c>
      <c r="E14" s="535">
        <v>12.435</v>
      </c>
      <c r="F14" s="536">
        <v>12.435</v>
      </c>
      <c r="G14" s="534">
        <v>29.316</v>
      </c>
      <c r="H14" s="537">
        <v>11.972</v>
      </c>
      <c r="I14" s="538">
        <v>0</v>
      </c>
      <c r="J14" s="534">
        <v>9021.894767</v>
      </c>
      <c r="K14" s="535">
        <v>0</v>
      </c>
      <c r="L14" s="535">
        <v>22.382215000000002</v>
      </c>
      <c r="M14" s="536">
        <v>22.382215000000002</v>
      </c>
      <c r="N14" s="534">
        <v>9.783459</v>
      </c>
      <c r="O14" s="537">
        <v>17.313238000000002</v>
      </c>
      <c r="P14" s="538">
        <v>0</v>
      </c>
    </row>
    <row r="15" spans="2:16" ht="25.5" customHeight="1">
      <c r="B15" s="533" t="s">
        <v>457</v>
      </c>
      <c r="C15" s="534">
        <v>2129.970156</v>
      </c>
      <c r="D15" s="535">
        <v>0</v>
      </c>
      <c r="E15" s="535">
        <v>45.373000000000005</v>
      </c>
      <c r="F15" s="536">
        <v>45.373000000000005</v>
      </c>
      <c r="G15" s="534">
        <v>10.858251</v>
      </c>
      <c r="H15" s="537">
        <v>31.494999999999997</v>
      </c>
      <c r="I15" s="538">
        <v>1.32</v>
      </c>
      <c r="J15" s="534">
        <v>2060.9337490000003</v>
      </c>
      <c r="K15" s="535">
        <v>0</v>
      </c>
      <c r="L15" s="535">
        <v>37.22059</v>
      </c>
      <c r="M15" s="536">
        <v>37.22059</v>
      </c>
      <c r="N15" s="534">
        <v>7.912141</v>
      </c>
      <c r="O15" s="537">
        <v>21.781539</v>
      </c>
      <c r="P15" s="538">
        <v>0</v>
      </c>
    </row>
    <row r="16" spans="2:16" ht="25.5" customHeight="1">
      <c r="B16" s="539" t="s">
        <v>458</v>
      </c>
      <c r="C16" s="540">
        <v>504013.011909</v>
      </c>
      <c r="D16" s="541">
        <v>4545.734603</v>
      </c>
      <c r="E16" s="541">
        <v>52265.510045</v>
      </c>
      <c r="F16" s="542">
        <v>52265.510039</v>
      </c>
      <c r="G16" s="540">
        <v>1335.6451769999999</v>
      </c>
      <c r="H16" s="543">
        <v>26626.42707</v>
      </c>
      <c r="I16" s="544">
        <v>19641.062028</v>
      </c>
      <c r="J16" s="540">
        <v>492685.219309</v>
      </c>
      <c r="K16" s="541">
        <v>3729.038661</v>
      </c>
      <c r="L16" s="541">
        <v>39674.187922</v>
      </c>
      <c r="M16" s="542">
        <v>39508.695896000005</v>
      </c>
      <c r="N16" s="540">
        <v>2188.099265</v>
      </c>
      <c r="O16" s="543">
        <v>21168.447177000002</v>
      </c>
      <c r="P16" s="544">
        <v>13954.864905</v>
      </c>
    </row>
    <row r="17" spans="2:16" ht="33" customHeight="1">
      <c r="B17" s="533" t="s">
        <v>453</v>
      </c>
      <c r="C17" s="534">
        <v>46305.011376</v>
      </c>
      <c r="D17" s="535">
        <v>0</v>
      </c>
      <c r="E17" s="535">
        <v>0</v>
      </c>
      <c r="F17" s="536">
        <v>0</v>
      </c>
      <c r="G17" s="534">
        <v>2.084502</v>
      </c>
      <c r="H17" s="537">
        <v>0</v>
      </c>
      <c r="I17" s="538">
        <v>0</v>
      </c>
      <c r="J17" s="534">
        <v>40627.207967</v>
      </c>
      <c r="K17" s="535">
        <v>0</v>
      </c>
      <c r="L17" s="535">
        <v>0</v>
      </c>
      <c r="M17" s="536">
        <v>0</v>
      </c>
      <c r="N17" s="534">
        <v>6.734817</v>
      </c>
      <c r="O17" s="537">
        <v>0</v>
      </c>
      <c r="P17" s="538">
        <v>0</v>
      </c>
    </row>
    <row r="18" spans="2:16" ht="33" customHeight="1">
      <c r="B18" s="533" t="s">
        <v>454</v>
      </c>
      <c r="C18" s="534">
        <v>16078.367946</v>
      </c>
      <c r="D18" s="535">
        <v>457.903074</v>
      </c>
      <c r="E18" s="535">
        <v>376.78491</v>
      </c>
      <c r="F18" s="536">
        <v>376.784911</v>
      </c>
      <c r="G18" s="534">
        <v>22.365053</v>
      </c>
      <c r="H18" s="537">
        <v>102.197965</v>
      </c>
      <c r="I18" s="538">
        <v>1.406493</v>
      </c>
      <c r="J18" s="534">
        <v>15198.850566</v>
      </c>
      <c r="K18" s="535">
        <v>211.957004</v>
      </c>
      <c r="L18" s="535">
        <v>361.388622</v>
      </c>
      <c r="M18" s="536">
        <v>361.388623</v>
      </c>
      <c r="N18" s="534">
        <v>48.437027</v>
      </c>
      <c r="O18" s="537">
        <v>104.12269</v>
      </c>
      <c r="P18" s="538">
        <v>0.530195</v>
      </c>
    </row>
    <row r="19" spans="2:16" ht="33" customHeight="1">
      <c r="B19" s="533" t="s">
        <v>455</v>
      </c>
      <c r="C19" s="534">
        <v>30887.242761</v>
      </c>
      <c r="D19" s="535">
        <v>500.39099999999996</v>
      </c>
      <c r="E19" s="535">
        <v>4.434413</v>
      </c>
      <c r="F19" s="536">
        <v>4.434413</v>
      </c>
      <c r="G19" s="534">
        <v>59.294515000000004</v>
      </c>
      <c r="H19" s="537">
        <v>4.10532</v>
      </c>
      <c r="I19" s="538">
        <v>0</v>
      </c>
      <c r="J19" s="534">
        <v>33013.769984</v>
      </c>
      <c r="K19" s="535">
        <v>502.500534</v>
      </c>
      <c r="L19" s="535">
        <v>4.128874</v>
      </c>
      <c r="M19" s="536">
        <v>4.128874</v>
      </c>
      <c r="N19" s="534">
        <v>31.195933</v>
      </c>
      <c r="O19" s="537">
        <v>4.097306</v>
      </c>
      <c r="P19" s="538">
        <v>0</v>
      </c>
    </row>
    <row r="20" spans="2:16" ht="33" customHeight="1">
      <c r="B20" s="533" t="s">
        <v>456</v>
      </c>
      <c r="C20" s="534">
        <v>61646.366375</v>
      </c>
      <c r="D20" s="535">
        <v>31.627403</v>
      </c>
      <c r="E20" s="535">
        <v>1107.448466</v>
      </c>
      <c r="F20" s="536">
        <v>1107.448465</v>
      </c>
      <c r="G20" s="534">
        <v>94.511852</v>
      </c>
      <c r="H20" s="537">
        <v>509.436289</v>
      </c>
      <c r="I20" s="538">
        <v>401.97895</v>
      </c>
      <c r="J20" s="534">
        <v>60818.205012</v>
      </c>
      <c r="K20" s="535">
        <v>49.904005</v>
      </c>
      <c r="L20" s="535">
        <v>961.208985</v>
      </c>
      <c r="M20" s="536">
        <v>961.0008300000001</v>
      </c>
      <c r="N20" s="534">
        <v>91.762801</v>
      </c>
      <c r="O20" s="537">
        <v>501.608763</v>
      </c>
      <c r="P20" s="538">
        <v>347.563471</v>
      </c>
    </row>
    <row r="21" spans="2:16" ht="33" customHeight="1">
      <c r="B21" s="533" t="s">
        <v>457</v>
      </c>
      <c r="C21" s="534">
        <v>207911.20168</v>
      </c>
      <c r="D21" s="535">
        <v>1479.438523</v>
      </c>
      <c r="E21" s="535">
        <v>40893.355422</v>
      </c>
      <c r="F21" s="536">
        <v>40893.355418</v>
      </c>
      <c r="G21" s="534">
        <v>796.922651</v>
      </c>
      <c r="H21" s="537">
        <v>21193.741916</v>
      </c>
      <c r="I21" s="538">
        <v>15371.734892</v>
      </c>
      <c r="J21" s="534">
        <v>202354.047282</v>
      </c>
      <c r="K21" s="535">
        <v>1219.048294</v>
      </c>
      <c r="L21" s="535">
        <v>31212.8075</v>
      </c>
      <c r="M21" s="536">
        <v>31113.5809</v>
      </c>
      <c r="N21" s="534">
        <v>1357.11797</v>
      </c>
      <c r="O21" s="537">
        <v>16941.849756</v>
      </c>
      <c r="P21" s="538">
        <v>10793.330453999999</v>
      </c>
    </row>
    <row r="22" spans="2:16" ht="33" customHeight="1">
      <c r="B22" s="545" t="s">
        <v>459</v>
      </c>
      <c r="C22" s="534">
        <v>95295.446291</v>
      </c>
      <c r="D22" s="535">
        <v>812.0622</v>
      </c>
      <c r="E22" s="535">
        <v>27589.863083</v>
      </c>
      <c r="F22" s="536">
        <v>27589.863083</v>
      </c>
      <c r="G22" s="534">
        <v>442.935897</v>
      </c>
      <c r="H22" s="537">
        <v>14956.374971</v>
      </c>
      <c r="I22" s="538">
        <v>10964.827086</v>
      </c>
      <c r="J22" s="534">
        <v>88548.885051</v>
      </c>
      <c r="K22" s="535">
        <v>723.848777</v>
      </c>
      <c r="L22" s="535">
        <v>21206.05613</v>
      </c>
      <c r="M22" s="536">
        <v>21165.00485</v>
      </c>
      <c r="N22" s="534">
        <v>781.653717</v>
      </c>
      <c r="O22" s="537">
        <v>11984.823947</v>
      </c>
      <c r="P22" s="538">
        <v>7382.037133</v>
      </c>
    </row>
    <row r="23" spans="2:16" ht="33" customHeight="1" thickBot="1">
      <c r="B23" s="533" t="s">
        <v>460</v>
      </c>
      <c r="C23" s="546">
        <v>141184.821771</v>
      </c>
      <c r="D23" s="547">
        <v>2076.374603</v>
      </c>
      <c r="E23" s="547">
        <v>9883.486834</v>
      </c>
      <c r="F23" s="548">
        <v>9883.486832</v>
      </c>
      <c r="G23" s="546">
        <v>360.466604</v>
      </c>
      <c r="H23" s="549">
        <v>4816.94558</v>
      </c>
      <c r="I23" s="550">
        <v>3865.941693</v>
      </c>
      <c r="J23" s="546">
        <v>140673.138498</v>
      </c>
      <c r="K23" s="547">
        <v>1745.628824</v>
      </c>
      <c r="L23" s="547">
        <v>7134.6539410000005</v>
      </c>
      <c r="M23" s="548">
        <v>7068.5966690000005</v>
      </c>
      <c r="N23" s="546">
        <v>652.850717</v>
      </c>
      <c r="O23" s="546">
        <v>3616.768662</v>
      </c>
      <c r="P23" s="550">
        <v>2813.4407849999993</v>
      </c>
    </row>
    <row r="24" spans="2:16" ht="25.5" customHeight="1" thickBot="1">
      <c r="B24" s="551" t="s">
        <v>461</v>
      </c>
      <c r="C24" s="552">
        <v>582882.375575</v>
      </c>
      <c r="D24" s="553">
        <v>4545.743603</v>
      </c>
      <c r="E24" s="553">
        <v>52353.698045</v>
      </c>
      <c r="F24" s="554">
        <v>52353.698039</v>
      </c>
      <c r="G24" s="555">
        <v>1425.531878</v>
      </c>
      <c r="H24" s="556">
        <v>26672.20107</v>
      </c>
      <c r="I24" s="557">
        <v>19642.382028</v>
      </c>
      <c r="J24" s="552">
        <v>572245.979868</v>
      </c>
      <c r="K24" s="553">
        <v>3729.046574</v>
      </c>
      <c r="L24" s="553">
        <v>39812.275771</v>
      </c>
      <c r="M24" s="554">
        <v>39646.783746</v>
      </c>
      <c r="N24" s="555">
        <v>2296.717946</v>
      </c>
      <c r="O24" s="556">
        <v>21257.923618</v>
      </c>
      <c r="P24" s="557">
        <v>13954.864905</v>
      </c>
    </row>
    <row r="25" spans="2:16" ht="25.5" customHeight="1" thickBot="1">
      <c r="B25" s="558" t="s">
        <v>462</v>
      </c>
      <c r="C25" s="559">
        <v>286490.259261</v>
      </c>
      <c r="D25" s="560"/>
      <c r="E25" s="561">
        <v>2818.409446</v>
      </c>
      <c r="F25" s="562">
        <v>2818.409446</v>
      </c>
      <c r="G25" s="563">
        <v>90.602094</v>
      </c>
      <c r="H25" s="564">
        <v>236.500477</v>
      </c>
      <c r="I25" s="565">
        <v>804.274172</v>
      </c>
      <c r="J25" s="559">
        <v>228869.229973</v>
      </c>
      <c r="K25" s="560"/>
      <c r="L25" s="561">
        <v>2583.694969</v>
      </c>
      <c r="M25" s="562">
        <v>2570.502171</v>
      </c>
      <c r="N25" s="563">
        <v>161.078977</v>
      </c>
      <c r="O25" s="564">
        <v>242.354501</v>
      </c>
      <c r="P25" s="565">
        <v>759.7446620000001</v>
      </c>
    </row>
    <row r="26" spans="2:16" s="477" customFormat="1" ht="15.75" customHeight="1">
      <c r="B26" s="566" t="s">
        <v>463</v>
      </c>
      <c r="C26" s="567"/>
      <c r="D26" s="567"/>
      <c r="E26" s="567"/>
      <c r="F26" s="568"/>
      <c r="G26" s="567"/>
      <c r="H26" s="567"/>
      <c r="I26" s="568"/>
      <c r="J26" s="567"/>
      <c r="K26" s="567"/>
      <c r="L26" s="567"/>
      <c r="M26" s="568"/>
      <c r="N26" s="567"/>
      <c r="O26" s="567"/>
      <c r="P26" s="568"/>
    </row>
    <row r="27" spans="2:16" s="477" customFormat="1" ht="15.75" customHeight="1">
      <c r="B27" s="566" t="s">
        <v>464</v>
      </c>
      <c r="C27" s="567"/>
      <c r="D27" s="567"/>
      <c r="E27" s="567"/>
      <c r="F27" s="568"/>
      <c r="G27" s="567"/>
      <c r="H27" s="567"/>
      <c r="I27" s="568"/>
      <c r="J27" s="567"/>
      <c r="K27" s="567"/>
      <c r="L27" s="567"/>
      <c r="M27" s="568"/>
      <c r="N27" s="567"/>
      <c r="O27" s="567"/>
      <c r="P27" s="568"/>
    </row>
    <row r="28" spans="2:16" s="477" customFormat="1" ht="15.75" customHeight="1">
      <c r="B28" s="566" t="s">
        <v>465</v>
      </c>
      <c r="C28" s="567"/>
      <c r="D28" s="567"/>
      <c r="E28" s="567"/>
      <c r="F28" s="568"/>
      <c r="G28" s="567"/>
      <c r="H28" s="567"/>
      <c r="I28" s="568"/>
      <c r="J28" s="567"/>
      <c r="K28" s="567"/>
      <c r="L28" s="567"/>
      <c r="M28" s="568"/>
      <c r="N28" s="567"/>
      <c r="O28" s="567"/>
      <c r="P28" s="568"/>
    </row>
    <row r="29" spans="2:16" ht="45" customHeight="1">
      <c r="B29" s="725" t="s">
        <v>466</v>
      </c>
      <c r="C29" s="725"/>
      <c r="D29" s="725"/>
      <c r="E29" s="725"/>
      <c r="F29" s="725"/>
      <c r="G29" s="725"/>
      <c r="H29" s="725"/>
      <c r="I29" s="725"/>
      <c r="J29" s="725"/>
      <c r="K29" s="725"/>
      <c r="L29" s="725"/>
      <c r="M29" s="725"/>
      <c r="N29" s="725"/>
      <c r="O29" s="725"/>
      <c r="P29" s="725"/>
    </row>
    <row r="30" ht="12.75">
      <c r="B30" s="569"/>
    </row>
    <row r="31" spans="2:16" s="148" customFormat="1" ht="15.75" customHeight="1">
      <c r="B31" s="570"/>
      <c r="C31" s="570"/>
      <c r="D31" s="570"/>
      <c r="E31" s="570"/>
      <c r="F31" s="570"/>
      <c r="G31" s="570"/>
      <c r="H31" s="570"/>
      <c r="I31" s="570"/>
      <c r="J31" s="570"/>
      <c r="K31" s="570"/>
      <c r="L31" s="570"/>
      <c r="M31" s="570"/>
      <c r="N31" s="570"/>
      <c r="O31" s="570"/>
      <c r="P31" s="570"/>
    </row>
    <row r="32" s="148" customFormat="1" ht="15.75" customHeight="1"/>
    <row r="33" s="148" customFormat="1" ht="15.75" customHeight="1"/>
  </sheetData>
  <sheetProtection sheet="1" objects="1" scenarios="1" formatCells="0" formatColumns="0" formatRows="0"/>
  <mergeCells count="22">
    <mergeCell ref="G7:H7"/>
    <mergeCell ref="I7:I9"/>
    <mergeCell ref="K8:K9"/>
    <mergeCell ref="L8:M8"/>
    <mergeCell ref="C2:P2"/>
    <mergeCell ref="C3:P3"/>
    <mergeCell ref="C4:P4"/>
    <mergeCell ref="C6:I6"/>
    <mergeCell ref="J6:P6"/>
    <mergeCell ref="O8:O9"/>
    <mergeCell ref="N8:N9"/>
    <mergeCell ref="C7:F7"/>
    <mergeCell ref="J7:M7"/>
    <mergeCell ref="N7:O7"/>
    <mergeCell ref="B29:P29"/>
    <mergeCell ref="P7:P9"/>
    <mergeCell ref="C8:C9"/>
    <mergeCell ref="D8:D9"/>
    <mergeCell ref="E8:F8"/>
    <mergeCell ref="G8:G9"/>
    <mergeCell ref="H8:H9"/>
    <mergeCell ref="J8:J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2"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1:W33"/>
  <sheetViews>
    <sheetView showGridLines="0" zoomScale="80" zoomScaleNormal="80" zoomScalePageLayoutView="0" workbookViewId="0" topLeftCell="A1">
      <selection activeCell="L7" sqref="L7:L10"/>
    </sheetView>
  </sheetViews>
  <sheetFormatPr defaultColWidth="9.140625" defaultRowHeight="12.75"/>
  <cols>
    <col min="1" max="1" width="3.28125" style="1" customWidth="1"/>
    <col min="2" max="2" width="73.00390625" style="1" customWidth="1"/>
    <col min="3" max="3" width="27.28125" style="1" customWidth="1"/>
    <col min="4" max="4" width="21.8515625" style="1" customWidth="1"/>
    <col min="5" max="5" width="27.28125" style="1" customWidth="1"/>
    <col min="6" max="6" width="21.8515625" style="1" customWidth="1"/>
    <col min="7" max="8" width="27.28125" style="1" customWidth="1"/>
    <col min="9" max="9" width="21.8515625" style="1" customWidth="1"/>
    <col min="10" max="10" width="27.28125" style="1" customWidth="1"/>
    <col min="11" max="11" width="21.8515625" style="1" customWidth="1"/>
    <col min="12" max="12" width="27.28125" style="1" customWidth="1"/>
    <col min="13" max="16384" width="9.140625" style="1" customWidth="1"/>
  </cols>
  <sheetData>
    <row r="1" spans="3:12" ht="14.25">
      <c r="C1" s="281">
        <v>201712</v>
      </c>
      <c r="D1" s="281">
        <v>201712</v>
      </c>
      <c r="E1" s="281">
        <v>201712</v>
      </c>
      <c r="F1" s="281">
        <v>201712</v>
      </c>
      <c r="G1" s="281">
        <v>201712</v>
      </c>
      <c r="H1" s="281">
        <v>201806</v>
      </c>
      <c r="I1" s="281">
        <v>201806</v>
      </c>
      <c r="J1" s="281">
        <v>201806</v>
      </c>
      <c r="K1" s="281">
        <v>201806</v>
      </c>
      <c r="L1" s="281">
        <v>201806</v>
      </c>
    </row>
    <row r="2" spans="2:12" ht="25.5">
      <c r="B2" s="571"/>
      <c r="C2" s="604" t="s">
        <v>0</v>
      </c>
      <c r="D2" s="604"/>
      <c r="E2" s="604"/>
      <c r="F2" s="604"/>
      <c r="G2" s="604"/>
      <c r="H2" s="604"/>
      <c r="I2" s="604"/>
      <c r="J2" s="604"/>
      <c r="K2" s="604"/>
      <c r="L2" s="604"/>
    </row>
    <row r="3" spans="2:12" ht="28.5" customHeight="1">
      <c r="B3" s="572"/>
      <c r="C3" s="612" t="s">
        <v>467</v>
      </c>
      <c r="D3" s="612"/>
      <c r="E3" s="612"/>
      <c r="F3" s="612"/>
      <c r="G3" s="612"/>
      <c r="H3" s="612"/>
      <c r="I3" s="612"/>
      <c r="J3" s="612"/>
      <c r="K3" s="612"/>
      <c r="L3" s="612"/>
    </row>
    <row r="4" spans="3:12" ht="19.5" customHeight="1">
      <c r="C4" s="755" t="str">
        <f>Cover!C5</f>
        <v>Intesa Sanpaolo SpA</v>
      </c>
      <c r="D4" s="755"/>
      <c r="E4" s="755"/>
      <c r="F4" s="755"/>
      <c r="G4" s="755"/>
      <c r="H4" s="755"/>
      <c r="I4" s="755"/>
      <c r="J4" s="755"/>
      <c r="K4" s="755"/>
      <c r="L4" s="755"/>
    </row>
    <row r="5" ht="13.5" thickBot="1"/>
    <row r="6" spans="2:12" ht="20.25" customHeight="1" thickBot="1">
      <c r="B6" s="573"/>
      <c r="C6" s="756" t="s">
        <v>11</v>
      </c>
      <c r="D6" s="757"/>
      <c r="E6" s="757"/>
      <c r="F6" s="757"/>
      <c r="G6" s="758"/>
      <c r="H6" s="756" t="s">
        <v>12</v>
      </c>
      <c r="I6" s="757"/>
      <c r="J6" s="757"/>
      <c r="K6" s="757"/>
      <c r="L6" s="758"/>
    </row>
    <row r="7" spans="2:12" ht="75.75" customHeight="1">
      <c r="B7" s="574"/>
      <c r="C7" s="750" t="s">
        <v>468</v>
      </c>
      <c r="D7" s="751"/>
      <c r="E7" s="752" t="s">
        <v>469</v>
      </c>
      <c r="F7" s="724"/>
      <c r="G7" s="663" t="s">
        <v>470</v>
      </c>
      <c r="H7" s="750" t="s">
        <v>468</v>
      </c>
      <c r="I7" s="751"/>
      <c r="J7" s="752" t="s">
        <v>471</v>
      </c>
      <c r="K7" s="724"/>
      <c r="L7" s="663" t="s">
        <v>470</v>
      </c>
    </row>
    <row r="8" spans="2:12" ht="12.75" customHeight="1">
      <c r="B8" s="575"/>
      <c r="C8" s="745"/>
      <c r="D8" s="747" t="s">
        <v>472</v>
      </c>
      <c r="E8" s="576"/>
      <c r="F8" s="747" t="s">
        <v>473</v>
      </c>
      <c r="G8" s="753"/>
      <c r="H8" s="745"/>
      <c r="I8" s="747" t="s">
        <v>472</v>
      </c>
      <c r="J8" s="576"/>
      <c r="K8" s="747" t="s">
        <v>473</v>
      </c>
      <c r="L8" s="753"/>
    </row>
    <row r="9" spans="2:12" ht="12.75" customHeight="1">
      <c r="B9" s="575"/>
      <c r="C9" s="745"/>
      <c r="D9" s="748"/>
      <c r="E9" s="577"/>
      <c r="F9" s="748"/>
      <c r="G9" s="753"/>
      <c r="H9" s="745"/>
      <c r="I9" s="748"/>
      <c r="J9" s="577"/>
      <c r="K9" s="748"/>
      <c r="L9" s="753"/>
    </row>
    <row r="10" spans="2:12" ht="69" customHeight="1" thickBot="1">
      <c r="B10" s="578" t="s">
        <v>10</v>
      </c>
      <c r="C10" s="746"/>
      <c r="D10" s="749"/>
      <c r="E10" s="579"/>
      <c r="F10" s="749"/>
      <c r="G10" s="754"/>
      <c r="H10" s="746"/>
      <c r="I10" s="749"/>
      <c r="J10" s="579"/>
      <c r="K10" s="749"/>
      <c r="L10" s="754"/>
    </row>
    <row r="11" spans="2:23" ht="26.25" customHeight="1">
      <c r="B11" s="580" t="s">
        <v>474</v>
      </c>
      <c r="C11" s="581">
        <v>117.522</v>
      </c>
      <c r="D11" s="530">
        <v>22.923</v>
      </c>
      <c r="E11" s="581">
        <v>0.597</v>
      </c>
      <c r="F11" s="530">
        <v>0</v>
      </c>
      <c r="G11" s="582">
        <v>0</v>
      </c>
      <c r="H11" s="581">
        <v>89.986415</v>
      </c>
      <c r="I11" s="530">
        <v>0.689607</v>
      </c>
      <c r="J11" s="581">
        <v>0.37594299999999997</v>
      </c>
      <c r="K11" s="530">
        <v>0.005461000000000001</v>
      </c>
      <c r="L11" s="582">
        <v>0</v>
      </c>
      <c r="M11" s="583"/>
      <c r="N11" s="583"/>
      <c r="O11" s="583"/>
      <c r="P11" s="583"/>
      <c r="Q11" s="583"/>
      <c r="R11" s="583"/>
      <c r="S11" s="583"/>
      <c r="T11" s="583"/>
      <c r="U11" s="583"/>
      <c r="V11" s="583"/>
      <c r="W11" s="583"/>
    </row>
    <row r="12" spans="2:21" ht="26.25" customHeight="1">
      <c r="B12" s="584" t="s">
        <v>453</v>
      </c>
      <c r="C12" s="585">
        <v>0</v>
      </c>
      <c r="D12" s="536">
        <v>0</v>
      </c>
      <c r="E12" s="585">
        <v>0</v>
      </c>
      <c r="F12" s="536">
        <v>0</v>
      </c>
      <c r="G12" s="586">
        <v>0</v>
      </c>
      <c r="H12" s="585">
        <v>0</v>
      </c>
      <c r="I12" s="536">
        <v>0</v>
      </c>
      <c r="J12" s="585">
        <v>0</v>
      </c>
      <c r="K12" s="536">
        <v>0</v>
      </c>
      <c r="L12" s="586">
        <v>0</v>
      </c>
      <c r="M12" s="583"/>
      <c r="N12" s="583"/>
      <c r="O12" s="583"/>
      <c r="P12" s="583"/>
      <c r="Q12" s="583"/>
      <c r="R12" s="583"/>
      <c r="S12" s="583"/>
      <c r="T12" s="583"/>
      <c r="U12" s="583"/>
    </row>
    <row r="13" spans="2:21" ht="26.25" customHeight="1">
      <c r="B13" s="584" t="s">
        <v>454</v>
      </c>
      <c r="C13" s="585">
        <v>102.462</v>
      </c>
      <c r="D13" s="536">
        <v>22.923</v>
      </c>
      <c r="E13" s="585">
        <v>0.052</v>
      </c>
      <c r="F13" s="536">
        <v>0</v>
      </c>
      <c r="G13" s="586">
        <v>0</v>
      </c>
      <c r="H13" s="585">
        <v>79.144041</v>
      </c>
      <c r="I13" s="536">
        <v>0.689607</v>
      </c>
      <c r="J13" s="585">
        <v>0.22757100000000002</v>
      </c>
      <c r="K13" s="536">
        <v>0.005461000000000001</v>
      </c>
      <c r="L13" s="586">
        <v>0</v>
      </c>
      <c r="M13" s="583"/>
      <c r="N13" s="583"/>
      <c r="O13" s="583"/>
      <c r="P13" s="583"/>
      <c r="Q13" s="583"/>
      <c r="R13" s="583"/>
      <c r="S13" s="583"/>
      <c r="T13" s="583"/>
      <c r="U13" s="583"/>
    </row>
    <row r="14" spans="2:21" ht="26.25" customHeight="1">
      <c r="B14" s="584" t="s">
        <v>455</v>
      </c>
      <c r="C14" s="585">
        <v>0</v>
      </c>
      <c r="D14" s="536">
        <v>0</v>
      </c>
      <c r="E14" s="585">
        <v>0</v>
      </c>
      <c r="F14" s="536">
        <v>0</v>
      </c>
      <c r="G14" s="586">
        <v>0</v>
      </c>
      <c r="H14" s="585">
        <v>0</v>
      </c>
      <c r="I14" s="536">
        <v>0</v>
      </c>
      <c r="J14" s="585">
        <v>0</v>
      </c>
      <c r="K14" s="536">
        <v>0</v>
      </c>
      <c r="L14" s="586">
        <v>0</v>
      </c>
      <c r="M14" s="583"/>
      <c r="N14" s="583"/>
      <c r="O14" s="583"/>
      <c r="P14" s="583"/>
      <c r="Q14" s="583"/>
      <c r="R14" s="583"/>
      <c r="S14" s="583"/>
      <c r="T14" s="583"/>
      <c r="U14" s="583"/>
    </row>
    <row r="15" spans="2:21" ht="26.25" customHeight="1">
      <c r="B15" s="584" t="s">
        <v>456</v>
      </c>
      <c r="C15" s="585">
        <v>0</v>
      </c>
      <c r="D15" s="536">
        <v>0</v>
      </c>
      <c r="E15" s="585">
        <v>0</v>
      </c>
      <c r="F15" s="536">
        <v>0</v>
      </c>
      <c r="G15" s="586">
        <v>0</v>
      </c>
      <c r="H15" s="585">
        <v>10.842374</v>
      </c>
      <c r="I15" s="536">
        <v>0</v>
      </c>
      <c r="J15" s="585">
        <v>0.148372</v>
      </c>
      <c r="K15" s="536">
        <v>0</v>
      </c>
      <c r="L15" s="586">
        <v>0</v>
      </c>
      <c r="M15" s="583"/>
      <c r="N15" s="583"/>
      <c r="O15" s="583"/>
      <c r="P15" s="583"/>
      <c r="Q15" s="583"/>
      <c r="R15" s="583"/>
      <c r="S15" s="583"/>
      <c r="T15" s="583"/>
      <c r="U15" s="583"/>
    </row>
    <row r="16" spans="2:21" ht="26.25" customHeight="1">
      <c r="B16" s="584" t="s">
        <v>457</v>
      </c>
      <c r="C16" s="585">
        <v>15.06</v>
      </c>
      <c r="D16" s="536">
        <v>0</v>
      </c>
      <c r="E16" s="585">
        <v>0.545</v>
      </c>
      <c r="F16" s="536">
        <v>0</v>
      </c>
      <c r="G16" s="586">
        <v>0</v>
      </c>
      <c r="H16" s="585">
        <v>0</v>
      </c>
      <c r="I16" s="536">
        <v>0</v>
      </c>
      <c r="J16" s="585">
        <v>0</v>
      </c>
      <c r="K16" s="536">
        <v>0</v>
      </c>
      <c r="L16" s="586">
        <v>0</v>
      </c>
      <c r="M16" s="583"/>
      <c r="N16" s="583"/>
      <c r="O16" s="583"/>
      <c r="P16" s="583"/>
      <c r="Q16" s="583"/>
      <c r="R16" s="583"/>
      <c r="S16" s="583"/>
      <c r="T16" s="583"/>
      <c r="U16" s="583"/>
    </row>
    <row r="17" spans="2:21" ht="26.25" customHeight="1">
      <c r="B17" s="587" t="s">
        <v>475</v>
      </c>
      <c r="C17" s="588">
        <v>19210.499879</v>
      </c>
      <c r="D17" s="542">
        <v>11350.905044</v>
      </c>
      <c r="E17" s="588">
        <v>3898.844254</v>
      </c>
      <c r="F17" s="542">
        <v>3797.078988</v>
      </c>
      <c r="G17" s="589">
        <v>11556.77757</v>
      </c>
      <c r="H17" s="588">
        <v>18526.718747</v>
      </c>
      <c r="I17" s="542">
        <v>10589.434162</v>
      </c>
      <c r="J17" s="588">
        <v>4482.403205</v>
      </c>
      <c r="K17" s="542">
        <v>4142.776167999999</v>
      </c>
      <c r="L17" s="589">
        <v>10853.884262000001</v>
      </c>
      <c r="M17" s="583"/>
      <c r="N17" s="583"/>
      <c r="O17" s="583"/>
      <c r="P17" s="583"/>
      <c r="Q17" s="583"/>
      <c r="R17" s="583"/>
      <c r="S17" s="583"/>
      <c r="T17" s="583"/>
      <c r="U17" s="583"/>
    </row>
    <row r="18" spans="2:21" ht="26.25" customHeight="1">
      <c r="B18" s="584" t="s">
        <v>453</v>
      </c>
      <c r="C18" s="585">
        <v>0</v>
      </c>
      <c r="D18" s="536">
        <v>0</v>
      </c>
      <c r="E18" s="585">
        <v>0</v>
      </c>
      <c r="F18" s="536">
        <v>0</v>
      </c>
      <c r="G18" s="586">
        <v>0</v>
      </c>
      <c r="H18" s="585">
        <v>0</v>
      </c>
      <c r="I18" s="536">
        <v>0</v>
      </c>
      <c r="J18" s="585">
        <v>0</v>
      </c>
      <c r="K18" s="536">
        <v>0</v>
      </c>
      <c r="L18" s="586">
        <v>0</v>
      </c>
      <c r="M18" s="583"/>
      <c r="N18" s="583"/>
      <c r="O18" s="583"/>
      <c r="P18" s="583"/>
      <c r="Q18" s="583"/>
      <c r="R18" s="583"/>
      <c r="S18" s="583"/>
      <c r="T18" s="583"/>
      <c r="U18" s="583"/>
    </row>
    <row r="19" spans="2:21" ht="26.25" customHeight="1">
      <c r="B19" s="584" t="s">
        <v>454</v>
      </c>
      <c r="C19" s="585">
        <v>179.372415</v>
      </c>
      <c r="D19" s="536">
        <v>103.203301</v>
      </c>
      <c r="E19" s="585">
        <v>39.439945</v>
      </c>
      <c r="F19" s="536">
        <v>38.137897</v>
      </c>
      <c r="G19" s="586">
        <v>1.165</v>
      </c>
      <c r="H19" s="585">
        <v>150.044796</v>
      </c>
      <c r="I19" s="536">
        <v>103.632991</v>
      </c>
      <c r="J19" s="585">
        <v>46.35472</v>
      </c>
      <c r="K19" s="536">
        <v>41.808616</v>
      </c>
      <c r="L19" s="586">
        <v>1.261228</v>
      </c>
      <c r="M19" s="583"/>
      <c r="N19" s="583"/>
      <c r="O19" s="583"/>
      <c r="P19" s="583"/>
      <c r="Q19" s="583"/>
      <c r="R19" s="583"/>
      <c r="S19" s="583"/>
      <c r="T19" s="583"/>
      <c r="U19" s="583"/>
    </row>
    <row r="20" spans="2:21" ht="26.25" customHeight="1">
      <c r="B20" s="584" t="s">
        <v>455</v>
      </c>
      <c r="C20" s="585">
        <v>0</v>
      </c>
      <c r="D20" s="536">
        <v>0</v>
      </c>
      <c r="E20" s="585">
        <v>0</v>
      </c>
      <c r="F20" s="536">
        <v>0</v>
      </c>
      <c r="G20" s="586">
        <v>0</v>
      </c>
      <c r="H20" s="585">
        <v>112.882222</v>
      </c>
      <c r="I20" s="536">
        <v>0</v>
      </c>
      <c r="J20" s="585">
        <v>2.527153</v>
      </c>
      <c r="K20" s="536">
        <v>0</v>
      </c>
      <c r="L20" s="586">
        <v>0</v>
      </c>
      <c r="M20" s="583"/>
      <c r="N20" s="583"/>
      <c r="O20" s="583"/>
      <c r="P20" s="583"/>
      <c r="Q20" s="583"/>
      <c r="R20" s="583"/>
      <c r="S20" s="583"/>
      <c r="T20" s="583"/>
      <c r="U20" s="583"/>
    </row>
    <row r="21" spans="2:21" ht="26.25" customHeight="1">
      <c r="B21" s="584" t="s">
        <v>456</v>
      </c>
      <c r="C21" s="585">
        <v>937.73097</v>
      </c>
      <c r="D21" s="536">
        <v>541.66697</v>
      </c>
      <c r="E21" s="585">
        <v>198.217771</v>
      </c>
      <c r="F21" s="536">
        <v>188.453771</v>
      </c>
      <c r="G21" s="586">
        <v>484.462419</v>
      </c>
      <c r="H21" s="585">
        <v>873.182511</v>
      </c>
      <c r="I21" s="536">
        <v>518.689994</v>
      </c>
      <c r="J21" s="585">
        <v>248.971042</v>
      </c>
      <c r="K21" s="536">
        <v>233.942909</v>
      </c>
      <c r="L21" s="586">
        <v>479.874536</v>
      </c>
      <c r="M21" s="583"/>
      <c r="N21" s="583"/>
      <c r="O21" s="583"/>
      <c r="P21" s="583"/>
      <c r="Q21" s="583"/>
      <c r="R21" s="583"/>
      <c r="S21" s="583"/>
      <c r="T21" s="583"/>
      <c r="U21" s="583"/>
    </row>
    <row r="22" spans="2:21" ht="26.25" customHeight="1">
      <c r="B22" s="584" t="s">
        <v>457</v>
      </c>
      <c r="C22" s="585">
        <v>15077.762629</v>
      </c>
      <c r="D22" s="536">
        <v>9452.240054</v>
      </c>
      <c r="E22" s="585">
        <v>3349.621715</v>
      </c>
      <c r="F22" s="536">
        <v>3274.833087</v>
      </c>
      <c r="G22" s="586">
        <v>8716.234551</v>
      </c>
      <c r="H22" s="585">
        <v>14530.289601</v>
      </c>
      <c r="I22" s="536">
        <v>8794.775325999999</v>
      </c>
      <c r="J22" s="585">
        <v>3778.509051</v>
      </c>
      <c r="K22" s="536">
        <v>3518.290788</v>
      </c>
      <c r="L22" s="586">
        <v>8198.223242</v>
      </c>
      <c r="M22" s="583"/>
      <c r="N22" s="583"/>
      <c r="O22" s="583"/>
      <c r="P22" s="583"/>
      <c r="Q22" s="583"/>
      <c r="R22" s="583"/>
      <c r="S22" s="583"/>
      <c r="T22" s="583"/>
      <c r="U22" s="583"/>
    </row>
    <row r="23" spans="2:21" ht="26.25" customHeight="1">
      <c r="B23" s="545" t="s">
        <v>459</v>
      </c>
      <c r="C23" s="585">
        <v>8012.10221</v>
      </c>
      <c r="D23" s="536">
        <v>4997.676076</v>
      </c>
      <c r="E23" s="585">
        <v>1777.524724</v>
      </c>
      <c r="F23" s="536">
        <v>1738.501062</v>
      </c>
      <c r="G23" s="586">
        <v>5367.731398</v>
      </c>
      <c r="H23" s="585">
        <v>8129.31331</v>
      </c>
      <c r="I23" s="536">
        <v>4574.509987</v>
      </c>
      <c r="J23" s="585">
        <v>1921.084285</v>
      </c>
      <c r="K23" s="536">
        <v>1743.354097</v>
      </c>
      <c r="L23" s="586">
        <v>5485.827077</v>
      </c>
      <c r="M23" s="583"/>
      <c r="N23" s="583"/>
      <c r="O23" s="583"/>
      <c r="P23" s="583"/>
      <c r="Q23" s="583"/>
      <c r="R23" s="583"/>
      <c r="S23" s="583"/>
      <c r="T23" s="583"/>
      <c r="U23" s="583"/>
    </row>
    <row r="24" spans="2:21" ht="26.25" customHeight="1" thickBot="1">
      <c r="B24" s="590" t="s">
        <v>460</v>
      </c>
      <c r="C24" s="591">
        <v>3015.633865</v>
      </c>
      <c r="D24" s="548">
        <v>1253.794719</v>
      </c>
      <c r="E24" s="591">
        <v>311.564823</v>
      </c>
      <c r="F24" s="548">
        <v>295.654233</v>
      </c>
      <c r="G24" s="592">
        <v>2354.9156000000003</v>
      </c>
      <c r="H24" s="591">
        <v>2860.319617</v>
      </c>
      <c r="I24" s="548">
        <v>1172.335851</v>
      </c>
      <c r="J24" s="591">
        <v>406.041239</v>
      </c>
      <c r="K24" s="548">
        <v>348.733855</v>
      </c>
      <c r="L24" s="592">
        <v>2174.525256</v>
      </c>
      <c r="M24" s="583"/>
      <c r="N24" s="583"/>
      <c r="O24" s="583"/>
      <c r="P24" s="583"/>
      <c r="Q24" s="583"/>
      <c r="R24" s="583"/>
      <c r="S24" s="583"/>
      <c r="T24" s="583"/>
      <c r="U24" s="583"/>
    </row>
    <row r="25" spans="2:21" ht="26.25" customHeight="1" thickBot="1">
      <c r="B25" s="593" t="s">
        <v>461</v>
      </c>
      <c r="C25" s="594">
        <v>19328.021879</v>
      </c>
      <c r="D25" s="554">
        <v>11373.828044</v>
      </c>
      <c r="E25" s="594">
        <v>3899.441254</v>
      </c>
      <c r="F25" s="554">
        <v>3797.078988</v>
      </c>
      <c r="G25" s="595">
        <v>11556.77757</v>
      </c>
      <c r="H25" s="594">
        <v>18616.705162</v>
      </c>
      <c r="I25" s="554">
        <v>10590.123769</v>
      </c>
      <c r="J25" s="594">
        <v>4482.779148</v>
      </c>
      <c r="K25" s="554">
        <v>4142.781629</v>
      </c>
      <c r="L25" s="595">
        <v>10853.884262</v>
      </c>
      <c r="M25" s="583"/>
      <c r="N25" s="583"/>
      <c r="O25" s="583"/>
      <c r="P25" s="583"/>
      <c r="Q25" s="583"/>
      <c r="R25" s="583"/>
      <c r="S25" s="583"/>
      <c r="T25" s="583"/>
      <c r="U25" s="583"/>
    </row>
    <row r="26" spans="2:21" ht="26.25" customHeight="1" thickBot="1">
      <c r="B26" s="596" t="s">
        <v>476</v>
      </c>
      <c r="C26" s="594">
        <v>773.070232</v>
      </c>
      <c r="D26" s="554">
        <v>326.82249</v>
      </c>
      <c r="E26" s="594">
        <v>1.439973</v>
      </c>
      <c r="F26" s="554">
        <v>1.41615</v>
      </c>
      <c r="G26" s="595">
        <v>227.29202700000002</v>
      </c>
      <c r="H26" s="594">
        <v>942.905567</v>
      </c>
      <c r="I26" s="554">
        <v>306.653075</v>
      </c>
      <c r="J26" s="594">
        <v>31.584175</v>
      </c>
      <c r="K26" s="554">
        <v>21.983401</v>
      </c>
      <c r="L26" s="595">
        <v>405.23118999999997</v>
      </c>
      <c r="M26" s="583"/>
      <c r="N26" s="583"/>
      <c r="O26" s="583"/>
      <c r="P26" s="583"/>
      <c r="Q26" s="583"/>
      <c r="R26" s="583"/>
      <c r="S26" s="583"/>
      <c r="T26" s="583"/>
      <c r="U26" s="583"/>
    </row>
    <row r="27" ht="20.25" customHeight="1">
      <c r="B27" s="597" t="s">
        <v>477</v>
      </c>
    </row>
    <row r="28" spans="2:16" ht="39.75" customHeight="1">
      <c r="B28" s="725" t="s">
        <v>478</v>
      </c>
      <c r="C28" s="725"/>
      <c r="D28" s="725"/>
      <c r="E28" s="725"/>
      <c r="F28" s="725"/>
      <c r="G28" s="725"/>
      <c r="H28" s="725"/>
      <c r="I28" s="725"/>
      <c r="J28" s="725"/>
      <c r="K28" s="725"/>
      <c r="L28" s="725"/>
      <c r="M28" s="598"/>
      <c r="N28" s="598"/>
      <c r="O28" s="598"/>
      <c r="P28" s="598"/>
    </row>
    <row r="30" spans="2:16" s="148" customFormat="1" ht="15.75" customHeight="1">
      <c r="B30" s="570"/>
      <c r="C30" s="570"/>
      <c r="D30" s="570"/>
      <c r="E30" s="570"/>
      <c r="F30" s="570"/>
      <c r="G30" s="570"/>
      <c r="H30" s="570"/>
      <c r="I30" s="570"/>
      <c r="J30" s="570"/>
      <c r="K30" s="570"/>
      <c r="L30" s="570"/>
      <c r="M30" s="570"/>
      <c r="N30" s="570"/>
      <c r="O30" s="570"/>
      <c r="P30" s="570"/>
    </row>
    <row r="31" s="148" customFormat="1" ht="15.75" customHeight="1"/>
    <row r="32" s="148" customFormat="1" ht="15.75" customHeight="1"/>
    <row r="33" spans="2:16" s="148" customFormat="1" ht="15.75" customHeight="1">
      <c r="B33" s="570"/>
      <c r="C33" s="570"/>
      <c r="D33" s="570"/>
      <c r="E33" s="570"/>
      <c r="F33" s="570"/>
      <c r="G33" s="570"/>
      <c r="H33" s="570"/>
      <c r="I33" s="570"/>
      <c r="J33" s="570"/>
      <c r="K33" s="570"/>
      <c r="L33" s="570"/>
      <c r="M33" s="570"/>
      <c r="N33" s="570"/>
      <c r="O33" s="570"/>
      <c r="P33" s="570"/>
    </row>
  </sheetData>
  <sheetProtection sheet="1" objects="1" scenarios="1" formatCells="0" formatColumns="0" formatRows="0"/>
  <mergeCells count="18">
    <mergeCell ref="C2:L2"/>
    <mergeCell ref="C3:L3"/>
    <mergeCell ref="C4:L4"/>
    <mergeCell ref="C6:G6"/>
    <mergeCell ref="H6:L6"/>
    <mergeCell ref="B28:L28"/>
    <mergeCell ref="L7:L10"/>
    <mergeCell ref="C8:C10"/>
    <mergeCell ref="D8:D10"/>
    <mergeCell ref="F8:F10"/>
    <mergeCell ref="H8:H10"/>
    <mergeCell ref="I8:I10"/>
    <mergeCell ref="K8:K10"/>
    <mergeCell ref="C7:D7"/>
    <mergeCell ref="E7:F7"/>
    <mergeCell ref="G7:G10"/>
    <mergeCell ref="H7:I7"/>
    <mergeCell ref="J7:K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J61"/>
  <sheetViews>
    <sheetView showGridLines="0" zoomScale="85" zoomScaleNormal="85" workbookViewId="0" topLeftCell="A1">
      <selection activeCell="A1" sqref="A1"/>
    </sheetView>
  </sheetViews>
  <sheetFormatPr defaultColWidth="11.421875" defaultRowHeight="12.75"/>
  <cols>
    <col min="1" max="1" width="2.7109375" style="26" customWidth="1"/>
    <col min="2" max="2" width="32.421875" style="88" customWidth="1"/>
    <col min="3" max="3" width="9.57421875" style="85" customWidth="1"/>
    <col min="4" max="4" width="88.7109375" style="26" customWidth="1"/>
    <col min="5" max="5" width="26.57421875" style="18" customWidth="1"/>
    <col min="6" max="6" width="24.00390625" style="18" customWidth="1"/>
    <col min="7" max="7" width="34.7109375" style="85" customWidth="1"/>
    <col min="8" max="8" width="77.421875" style="26" customWidth="1"/>
    <col min="9" max="16384" width="11.421875" style="26" customWidth="1"/>
  </cols>
  <sheetData>
    <row r="1" spans="5:6" ht="33" customHeight="1">
      <c r="E1" s="413">
        <v>201712</v>
      </c>
      <c r="F1" s="413">
        <v>201806</v>
      </c>
    </row>
    <row r="2" spans="4:6" ht="21" customHeight="1">
      <c r="D2" s="604" t="s">
        <v>0</v>
      </c>
      <c r="E2" s="604"/>
      <c r="F2" s="604"/>
    </row>
    <row r="3" spans="4:6" ht="35.25" customHeight="1">
      <c r="D3" s="605" t="s">
        <v>9</v>
      </c>
      <c r="E3" s="605"/>
      <c r="F3" s="605"/>
    </row>
    <row r="4" spans="4:6" ht="35.25" customHeight="1">
      <c r="D4" s="606" t="str">
        <f>Cover!C5</f>
        <v>Intesa Sanpaolo SpA</v>
      </c>
      <c r="E4" s="606"/>
      <c r="F4" s="606"/>
    </row>
    <row r="5" spans="4:6" ht="43.5" customHeight="1" thickBot="1">
      <c r="D5" s="414"/>
      <c r="E5" s="85"/>
      <c r="F5" s="85"/>
    </row>
    <row r="6" spans="3:10" s="18" customFormat="1" ht="35.25" customHeight="1" thickBot="1">
      <c r="C6" s="19"/>
      <c r="D6" s="20" t="s">
        <v>10</v>
      </c>
      <c r="E6" s="21" t="s">
        <v>11</v>
      </c>
      <c r="F6" s="22" t="s">
        <v>12</v>
      </c>
      <c r="G6" s="23" t="s">
        <v>13</v>
      </c>
      <c r="H6" s="24" t="s">
        <v>14</v>
      </c>
      <c r="J6" s="25"/>
    </row>
    <row r="7" spans="2:10" ht="38.25" customHeight="1">
      <c r="B7" s="601" t="s">
        <v>15</v>
      </c>
      <c r="C7" s="27" t="s">
        <v>16</v>
      </c>
      <c r="D7" s="28" t="s">
        <v>17</v>
      </c>
      <c r="E7" s="415">
        <f>+E39+E40</f>
        <v>51373.485777999995</v>
      </c>
      <c r="F7" s="416">
        <f>+F39+F40</f>
        <v>48336.91960600002</v>
      </c>
      <c r="G7" s="29" t="s">
        <v>18</v>
      </c>
      <c r="H7" s="30" t="s">
        <v>19</v>
      </c>
      <c r="I7" s="31"/>
      <c r="J7" s="32"/>
    </row>
    <row r="8" spans="2:10" ht="38.25" customHeight="1">
      <c r="B8" s="602"/>
      <c r="C8" s="27" t="s">
        <v>20</v>
      </c>
      <c r="D8" s="33" t="s">
        <v>21</v>
      </c>
      <c r="E8" s="48">
        <f>+E9+E10+E11+E12+E13+E14+E15+E16+E17+E18+E19+E20+E21+E22+E24+E25+E26+E27+E28+E29+E30</f>
        <v>38051.46486199999</v>
      </c>
      <c r="F8" s="49">
        <f>+F9+F10+F11+F12+F13+F14+F15+F16+F17+F18+F19+F20+F21+F22+F24+F25+F26+F27+F28+F29+F30</f>
        <v>36011.535121000015</v>
      </c>
      <c r="G8" s="34" t="s">
        <v>22</v>
      </c>
      <c r="H8" s="35" t="s">
        <v>23</v>
      </c>
      <c r="J8" s="32"/>
    </row>
    <row r="9" spans="2:10" ht="38.25" customHeight="1">
      <c r="B9" s="602"/>
      <c r="C9" s="36" t="s">
        <v>24</v>
      </c>
      <c r="D9" s="37" t="s">
        <v>25</v>
      </c>
      <c r="E9" s="282">
        <v>34158.691847</v>
      </c>
      <c r="F9" s="283">
        <v>32056.061</v>
      </c>
      <c r="G9" s="38" t="s">
        <v>26</v>
      </c>
      <c r="H9" s="39" t="s">
        <v>27</v>
      </c>
      <c r="J9" s="32"/>
    </row>
    <row r="10" spans="2:10" ht="38.25" customHeight="1">
      <c r="B10" s="602"/>
      <c r="C10" s="36" t="s">
        <v>28</v>
      </c>
      <c r="D10" s="37" t="s">
        <v>29</v>
      </c>
      <c r="E10" s="282">
        <v>14705.591535</v>
      </c>
      <c r="F10" s="283">
        <v>16831.8404</v>
      </c>
      <c r="G10" s="38" t="s">
        <v>30</v>
      </c>
      <c r="H10" s="39" t="s">
        <v>31</v>
      </c>
      <c r="J10" s="32"/>
    </row>
    <row r="11" spans="2:10" ht="38.25" customHeight="1">
      <c r="B11" s="602"/>
      <c r="C11" s="36" t="s">
        <v>32</v>
      </c>
      <c r="D11" s="37" t="s">
        <v>33</v>
      </c>
      <c r="E11" s="282">
        <v>-789.546625</v>
      </c>
      <c r="F11" s="283">
        <v>-1362.971</v>
      </c>
      <c r="G11" s="34" t="s">
        <v>34</v>
      </c>
      <c r="H11" s="39" t="s">
        <v>35</v>
      </c>
      <c r="J11" s="32"/>
    </row>
    <row r="12" spans="2:10" ht="38.25" customHeight="1">
      <c r="B12" s="602"/>
      <c r="C12" s="36" t="s">
        <v>36</v>
      </c>
      <c r="D12" s="37" t="s">
        <v>37</v>
      </c>
      <c r="E12" s="282">
        <v>0</v>
      </c>
      <c r="F12" s="283">
        <v>-3265</v>
      </c>
      <c r="G12" s="38" t="s">
        <v>38</v>
      </c>
      <c r="H12" s="39" t="s">
        <v>39</v>
      </c>
      <c r="J12" s="32"/>
    </row>
    <row r="13" spans="2:10" ht="38.25" customHeight="1">
      <c r="B13" s="602"/>
      <c r="C13" s="36" t="s">
        <v>40</v>
      </c>
      <c r="D13" s="37" t="s">
        <v>41</v>
      </c>
      <c r="E13" s="282">
        <v>0</v>
      </c>
      <c r="F13" s="283">
        <v>0</v>
      </c>
      <c r="G13" s="40" t="s">
        <v>42</v>
      </c>
      <c r="H13" s="41" t="s">
        <v>43</v>
      </c>
      <c r="J13" s="32"/>
    </row>
    <row r="14" spans="2:10" ht="38.25" customHeight="1">
      <c r="B14" s="602"/>
      <c r="C14" s="36" t="s">
        <v>44</v>
      </c>
      <c r="D14" s="37" t="s">
        <v>45</v>
      </c>
      <c r="E14" s="282">
        <v>49.68484</v>
      </c>
      <c r="F14" s="283">
        <v>23.16724</v>
      </c>
      <c r="G14" s="34" t="s">
        <v>46</v>
      </c>
      <c r="H14" s="35" t="s">
        <v>47</v>
      </c>
      <c r="J14" s="32"/>
    </row>
    <row r="15" spans="2:10" ht="38.25" customHeight="1">
      <c r="B15" s="602"/>
      <c r="C15" s="36" t="s">
        <v>48</v>
      </c>
      <c r="D15" s="37" t="s">
        <v>49</v>
      </c>
      <c r="E15" s="282">
        <v>756.318704</v>
      </c>
      <c r="F15" s="283">
        <v>598.748466</v>
      </c>
      <c r="G15" s="34" t="s">
        <v>50</v>
      </c>
      <c r="H15" s="35" t="s">
        <v>51</v>
      </c>
      <c r="J15" s="32"/>
    </row>
    <row r="16" spans="2:10" ht="38.25" customHeight="1">
      <c r="B16" s="602"/>
      <c r="C16" s="36" t="s">
        <v>52</v>
      </c>
      <c r="D16" s="37" t="s">
        <v>53</v>
      </c>
      <c r="E16" s="282">
        <v>-7181.616152</v>
      </c>
      <c r="F16" s="283">
        <v>-7149.542139</v>
      </c>
      <c r="G16" s="34" t="s">
        <v>54</v>
      </c>
      <c r="H16" s="35" t="s">
        <v>55</v>
      </c>
      <c r="J16" s="32"/>
    </row>
    <row r="17" spans="2:10" ht="38.25" customHeight="1">
      <c r="B17" s="602"/>
      <c r="C17" s="36" t="s">
        <v>56</v>
      </c>
      <c r="D17" s="37" t="s">
        <v>57</v>
      </c>
      <c r="E17" s="282">
        <v>-1417.293329</v>
      </c>
      <c r="F17" s="283">
        <v>-1366.045</v>
      </c>
      <c r="G17" s="34" t="s">
        <v>58</v>
      </c>
      <c r="H17" s="35" t="s">
        <v>59</v>
      </c>
      <c r="J17" s="32"/>
    </row>
    <row r="18" spans="2:10" ht="38.25" customHeight="1">
      <c r="B18" s="602"/>
      <c r="C18" s="36" t="s">
        <v>60</v>
      </c>
      <c r="D18" s="37" t="s">
        <v>61</v>
      </c>
      <c r="E18" s="282">
        <v>-530.089</v>
      </c>
      <c r="F18" s="283">
        <v>-203.6</v>
      </c>
      <c r="G18" s="34" t="s">
        <v>62</v>
      </c>
      <c r="H18" s="35" t="s">
        <v>63</v>
      </c>
      <c r="J18" s="32"/>
    </row>
    <row r="19" spans="2:10" ht="38.25" customHeight="1">
      <c r="B19" s="602"/>
      <c r="C19" s="36" t="s">
        <v>64</v>
      </c>
      <c r="D19" s="37" t="s">
        <v>65</v>
      </c>
      <c r="E19" s="282">
        <v>0</v>
      </c>
      <c r="F19" s="283">
        <v>0</v>
      </c>
      <c r="G19" s="34" t="s">
        <v>66</v>
      </c>
      <c r="H19" s="35" t="s">
        <v>67</v>
      </c>
      <c r="J19" s="32"/>
    </row>
    <row r="20" spans="2:10" ht="38.25" customHeight="1">
      <c r="B20" s="602"/>
      <c r="C20" s="36" t="s">
        <v>68</v>
      </c>
      <c r="D20" s="37" t="s">
        <v>69</v>
      </c>
      <c r="E20" s="282">
        <v>0</v>
      </c>
      <c r="F20" s="283">
        <v>0</v>
      </c>
      <c r="G20" s="34" t="s">
        <v>70</v>
      </c>
      <c r="H20" s="35" t="s">
        <v>71</v>
      </c>
      <c r="J20" s="32"/>
    </row>
    <row r="21" spans="2:10" ht="38.25" customHeight="1">
      <c r="B21" s="602"/>
      <c r="C21" s="36" t="s">
        <v>72</v>
      </c>
      <c r="D21" s="37" t="s">
        <v>73</v>
      </c>
      <c r="E21" s="282">
        <v>0</v>
      </c>
      <c r="F21" s="283">
        <v>0</v>
      </c>
      <c r="G21" s="34" t="s">
        <v>74</v>
      </c>
      <c r="H21" s="35" t="s">
        <v>75</v>
      </c>
      <c r="J21" s="32"/>
    </row>
    <row r="22" spans="2:10" ht="78.75" customHeight="1">
      <c r="B22" s="602"/>
      <c r="C22" s="36" t="s">
        <v>76</v>
      </c>
      <c r="D22" s="37" t="s">
        <v>77</v>
      </c>
      <c r="E22" s="282">
        <v>-252.138</v>
      </c>
      <c r="F22" s="283">
        <v>-212.568</v>
      </c>
      <c r="G22" s="34" t="s">
        <v>78</v>
      </c>
      <c r="H22" s="35" t="s">
        <v>79</v>
      </c>
      <c r="J22" s="32"/>
    </row>
    <row r="23" spans="2:10" ht="38.25" customHeight="1">
      <c r="B23" s="602"/>
      <c r="C23" s="36" t="s">
        <v>80</v>
      </c>
      <c r="D23" s="37" t="s">
        <v>81</v>
      </c>
      <c r="E23" s="282">
        <v>-252.138</v>
      </c>
      <c r="F23" s="283">
        <v>-212.568</v>
      </c>
      <c r="G23" s="34" t="s">
        <v>82</v>
      </c>
      <c r="H23" s="35" t="s">
        <v>83</v>
      </c>
      <c r="J23" s="32"/>
    </row>
    <row r="24" spans="2:10" ht="38.25" customHeight="1">
      <c r="B24" s="602"/>
      <c r="C24" s="36" t="s">
        <v>84</v>
      </c>
      <c r="D24" s="37" t="s">
        <v>85</v>
      </c>
      <c r="E24" s="282">
        <v>0</v>
      </c>
      <c r="F24" s="283">
        <v>0</v>
      </c>
      <c r="G24" s="34" t="s">
        <v>86</v>
      </c>
      <c r="H24" s="35" t="s">
        <v>87</v>
      </c>
      <c r="J24" s="32"/>
    </row>
    <row r="25" spans="2:10" ht="38.25" customHeight="1">
      <c r="B25" s="602"/>
      <c r="C25" s="36" t="s">
        <v>88</v>
      </c>
      <c r="D25" s="37" t="s">
        <v>89</v>
      </c>
      <c r="E25" s="282">
        <v>0</v>
      </c>
      <c r="F25" s="283">
        <v>0</v>
      </c>
      <c r="G25" s="34" t="s">
        <v>90</v>
      </c>
      <c r="H25" s="35" t="s">
        <v>91</v>
      </c>
      <c r="J25" s="32"/>
    </row>
    <row r="26" spans="2:10" ht="38.25" customHeight="1">
      <c r="B26" s="602"/>
      <c r="C26" s="36" t="s">
        <v>92</v>
      </c>
      <c r="D26" s="37" t="s">
        <v>93</v>
      </c>
      <c r="E26" s="282">
        <v>-1776.239518</v>
      </c>
      <c r="F26" s="283">
        <v>-1970.469344</v>
      </c>
      <c r="G26" s="34" t="s">
        <v>94</v>
      </c>
      <c r="H26" s="35" t="s">
        <v>95</v>
      </c>
      <c r="J26" s="32"/>
    </row>
    <row r="27" spans="2:10" ht="38.25" customHeight="1">
      <c r="B27" s="602"/>
      <c r="C27" s="36" t="s">
        <v>96</v>
      </c>
      <c r="D27" s="37" t="s">
        <v>97</v>
      </c>
      <c r="E27" s="282">
        <v>-559.532145</v>
      </c>
      <c r="F27" s="283">
        <v>-926.348261</v>
      </c>
      <c r="G27" s="34" t="s">
        <v>98</v>
      </c>
      <c r="H27" s="35" t="s">
        <v>99</v>
      </c>
      <c r="J27" s="32"/>
    </row>
    <row r="28" spans="2:10" ht="38.25" customHeight="1">
      <c r="B28" s="602"/>
      <c r="C28" s="36" t="s">
        <v>100</v>
      </c>
      <c r="D28" s="37" t="s">
        <v>101</v>
      </c>
      <c r="E28" s="282">
        <v>0</v>
      </c>
      <c r="F28" s="283">
        <v>0</v>
      </c>
      <c r="G28" s="34" t="s">
        <v>102</v>
      </c>
      <c r="H28" s="39" t="s">
        <v>103</v>
      </c>
      <c r="J28" s="32"/>
    </row>
    <row r="29" spans="2:10" ht="38.25" customHeight="1">
      <c r="B29" s="602"/>
      <c r="C29" s="36" t="s">
        <v>104</v>
      </c>
      <c r="D29" s="37" t="s">
        <v>105</v>
      </c>
      <c r="E29" s="282">
        <v>-392.669</v>
      </c>
      <c r="F29" s="283">
        <v>-415.694</v>
      </c>
      <c r="G29" s="34" t="s">
        <v>106</v>
      </c>
      <c r="H29" s="39" t="s">
        <v>107</v>
      </c>
      <c r="J29" s="32"/>
    </row>
    <row r="30" spans="2:10" s="42" customFormat="1" ht="38.25" customHeight="1">
      <c r="B30" s="602"/>
      <c r="C30" s="36" t="s">
        <v>108</v>
      </c>
      <c r="D30" s="37" t="s">
        <v>109</v>
      </c>
      <c r="E30" s="417">
        <f>+E31+E32+E33</f>
        <v>1280.301705</v>
      </c>
      <c r="F30" s="418">
        <f>+F31+F32+F33</f>
        <v>3373.955759</v>
      </c>
      <c r="G30" s="34" t="s">
        <v>110</v>
      </c>
      <c r="H30" s="39" t="s">
        <v>107</v>
      </c>
      <c r="J30" s="43"/>
    </row>
    <row r="31" spans="2:10" s="46" customFormat="1" ht="38.25" customHeight="1">
      <c r="B31" s="602"/>
      <c r="C31" s="36" t="s">
        <v>111</v>
      </c>
      <c r="D31" s="44" t="s">
        <v>112</v>
      </c>
      <c r="E31" s="284">
        <v>0</v>
      </c>
      <c r="F31" s="285">
        <v>0</v>
      </c>
      <c r="G31" s="45" t="s">
        <v>113</v>
      </c>
      <c r="H31" s="41" t="s">
        <v>114</v>
      </c>
      <c r="J31" s="47"/>
    </row>
    <row r="32" spans="2:10" ht="38.25" customHeight="1">
      <c r="B32" s="602"/>
      <c r="C32" s="36" t="s">
        <v>115</v>
      </c>
      <c r="D32" s="44" t="s">
        <v>116</v>
      </c>
      <c r="E32" s="282">
        <v>27.754787</v>
      </c>
      <c r="F32" s="283">
        <v>0</v>
      </c>
      <c r="G32" s="34" t="s">
        <v>117</v>
      </c>
      <c r="H32" s="35" t="s">
        <v>118</v>
      </c>
      <c r="J32" s="32"/>
    </row>
    <row r="33" spans="2:10" ht="38.25" customHeight="1">
      <c r="B33" s="602"/>
      <c r="C33" s="36" t="s">
        <v>119</v>
      </c>
      <c r="D33" s="44" t="s">
        <v>120</v>
      </c>
      <c r="E33" s="286">
        <v>1252.546918</v>
      </c>
      <c r="F33" s="287">
        <v>3373.955759</v>
      </c>
      <c r="G33" s="34" t="s">
        <v>121</v>
      </c>
      <c r="H33" s="35" t="s">
        <v>122</v>
      </c>
      <c r="J33" s="32"/>
    </row>
    <row r="34" spans="2:8" ht="38.25" customHeight="1">
      <c r="B34" s="602"/>
      <c r="C34" s="27" t="s">
        <v>123</v>
      </c>
      <c r="D34" s="37" t="s">
        <v>124</v>
      </c>
      <c r="E34" s="48">
        <f>+E35+E36+E37+E38</f>
        <v>5414.470455000001</v>
      </c>
      <c r="F34" s="49">
        <f>+F35+F36+F37+F38</f>
        <v>5342.442290999999</v>
      </c>
      <c r="G34" s="34" t="s">
        <v>125</v>
      </c>
      <c r="H34" s="35" t="s">
        <v>126</v>
      </c>
    </row>
    <row r="35" spans="2:8" ht="38.25" customHeight="1">
      <c r="B35" s="602"/>
      <c r="C35" s="36" t="s">
        <v>127</v>
      </c>
      <c r="D35" s="37" t="s">
        <v>128</v>
      </c>
      <c r="E35" s="286">
        <v>4615.665127</v>
      </c>
      <c r="F35" s="287">
        <v>4611.720291</v>
      </c>
      <c r="G35" s="38" t="s">
        <v>129</v>
      </c>
      <c r="H35" s="39"/>
    </row>
    <row r="36" spans="2:8" ht="38.25" customHeight="1">
      <c r="B36" s="602"/>
      <c r="C36" s="36" t="s">
        <v>130</v>
      </c>
      <c r="D36" s="37" t="s">
        <v>131</v>
      </c>
      <c r="E36" s="286">
        <v>0</v>
      </c>
      <c r="F36" s="287">
        <v>0</v>
      </c>
      <c r="G36" s="38" t="s">
        <v>132</v>
      </c>
      <c r="H36" s="39"/>
    </row>
    <row r="37" spans="2:8" ht="115.5" customHeight="1">
      <c r="B37" s="602"/>
      <c r="C37" s="36" t="s">
        <v>133</v>
      </c>
      <c r="D37" s="37" t="s">
        <v>134</v>
      </c>
      <c r="E37" s="286">
        <v>0</v>
      </c>
      <c r="F37" s="287">
        <v>0</v>
      </c>
      <c r="G37" s="38" t="s">
        <v>135</v>
      </c>
      <c r="H37" s="39"/>
    </row>
    <row r="38" spans="2:8" ht="74.25" customHeight="1" thickBot="1">
      <c r="B38" s="602"/>
      <c r="C38" s="50" t="s">
        <v>136</v>
      </c>
      <c r="D38" s="51" t="s">
        <v>137</v>
      </c>
      <c r="E38" s="286">
        <v>798.8053279999999</v>
      </c>
      <c r="F38" s="288">
        <v>730.722</v>
      </c>
      <c r="G38" s="52" t="s">
        <v>138</v>
      </c>
      <c r="H38" s="53"/>
    </row>
    <row r="39" spans="2:8" ht="38.25" customHeight="1" thickBot="1">
      <c r="B39" s="602"/>
      <c r="C39" s="54" t="s">
        <v>139</v>
      </c>
      <c r="D39" s="55" t="s">
        <v>140</v>
      </c>
      <c r="E39" s="419">
        <f>+E8+E34</f>
        <v>43465.935316999996</v>
      </c>
      <c r="F39" s="420">
        <f>+F8+F34</f>
        <v>41353.977412000015</v>
      </c>
      <c r="G39" s="56" t="s">
        <v>141</v>
      </c>
      <c r="H39" s="57" t="s">
        <v>142</v>
      </c>
    </row>
    <row r="40" spans="2:8" ht="38.25" customHeight="1">
      <c r="B40" s="602"/>
      <c r="C40" s="58" t="s">
        <v>143</v>
      </c>
      <c r="D40" s="59" t="s">
        <v>144</v>
      </c>
      <c r="E40" s="60">
        <f>+E41+E42+E43</f>
        <v>7907.550461</v>
      </c>
      <c r="F40" s="61">
        <f>+F41+F42+F43</f>
        <v>6982.942194</v>
      </c>
      <c r="G40" s="38" t="s">
        <v>145</v>
      </c>
      <c r="H40" s="39" t="s">
        <v>146</v>
      </c>
    </row>
    <row r="41" spans="2:8" ht="38.25" customHeight="1">
      <c r="B41" s="602"/>
      <c r="C41" s="36" t="s">
        <v>147</v>
      </c>
      <c r="D41" s="37" t="s">
        <v>148</v>
      </c>
      <c r="E41" s="286">
        <v>8109.647554</v>
      </c>
      <c r="F41" s="283">
        <v>7803.069394</v>
      </c>
      <c r="G41" s="38" t="s">
        <v>149</v>
      </c>
      <c r="H41" s="39"/>
    </row>
    <row r="42" spans="2:8" ht="151.5" customHeight="1">
      <c r="B42" s="602"/>
      <c r="C42" s="36" t="s">
        <v>150</v>
      </c>
      <c r="D42" s="37" t="s">
        <v>151</v>
      </c>
      <c r="E42" s="286">
        <v>-695.419</v>
      </c>
      <c r="F42" s="283">
        <v>-13.48085900000001</v>
      </c>
      <c r="G42" s="38" t="s">
        <v>152</v>
      </c>
      <c r="H42" s="39"/>
    </row>
    <row r="43" spans="2:8" ht="50.25" customHeight="1" thickBot="1">
      <c r="B43" s="603"/>
      <c r="C43" s="36" t="s">
        <v>153</v>
      </c>
      <c r="D43" s="37" t="s">
        <v>154</v>
      </c>
      <c r="E43" s="284">
        <v>493.3219069999999</v>
      </c>
      <c r="F43" s="285">
        <v>-806.646341</v>
      </c>
      <c r="G43" s="38" t="s">
        <v>155</v>
      </c>
      <c r="H43" s="39"/>
    </row>
    <row r="44" spans="2:8" ht="38.25" customHeight="1">
      <c r="B44" s="601" t="s">
        <v>156</v>
      </c>
      <c r="C44" s="62" t="s">
        <v>157</v>
      </c>
      <c r="D44" s="28" t="s">
        <v>158</v>
      </c>
      <c r="E44" s="289">
        <v>286825.055693</v>
      </c>
      <c r="F44" s="290">
        <v>282383.30163</v>
      </c>
      <c r="G44" s="63" t="s">
        <v>159</v>
      </c>
      <c r="H44" s="64" t="s">
        <v>160</v>
      </c>
    </row>
    <row r="45" spans="2:8" ht="38.25" customHeight="1" thickBot="1">
      <c r="B45" s="603"/>
      <c r="C45" s="65" t="s">
        <v>161</v>
      </c>
      <c r="D45" s="66" t="s">
        <v>162</v>
      </c>
      <c r="E45" s="291">
        <v>1006.602535</v>
      </c>
      <c r="F45" s="292">
        <v>1979.190534</v>
      </c>
      <c r="G45" s="67" t="s">
        <v>163</v>
      </c>
      <c r="H45" s="68"/>
    </row>
    <row r="46" spans="2:8" s="42" customFormat="1" ht="38.25" customHeight="1">
      <c r="B46" s="601" t="s">
        <v>164</v>
      </c>
      <c r="C46" s="69" t="s">
        <v>165</v>
      </c>
      <c r="D46" s="28" t="s">
        <v>166</v>
      </c>
      <c r="E46" s="421">
        <f>+E8/E44</f>
        <v>0.13266436842507914</v>
      </c>
      <c r="F46" s="422">
        <f>+F8/F44</f>
        <v>0.127527140992866</v>
      </c>
      <c r="G46" s="70" t="s">
        <v>167</v>
      </c>
      <c r="H46" s="71" t="s">
        <v>107</v>
      </c>
    </row>
    <row r="47" spans="2:8" ht="38.25" customHeight="1">
      <c r="B47" s="602"/>
      <c r="C47" s="72" t="s">
        <v>168</v>
      </c>
      <c r="D47" s="33" t="s">
        <v>169</v>
      </c>
      <c r="E47" s="423">
        <f>+E39/E44</f>
        <v>0.1515416259991013</v>
      </c>
      <c r="F47" s="424">
        <f>+F39/F44</f>
        <v>0.146446256465211</v>
      </c>
      <c r="G47" s="73" t="s">
        <v>170</v>
      </c>
      <c r="H47" s="74" t="s">
        <v>107</v>
      </c>
    </row>
    <row r="48" spans="2:8" ht="38.25" customHeight="1" thickBot="1">
      <c r="B48" s="603"/>
      <c r="C48" s="75" t="s">
        <v>171</v>
      </c>
      <c r="D48" s="76" t="s">
        <v>172</v>
      </c>
      <c r="E48" s="425">
        <f>+E7/E44</f>
        <v>0.1791108717956183</v>
      </c>
      <c r="F48" s="426">
        <f>+F7/F44</f>
        <v>0.17117485108710398</v>
      </c>
      <c r="G48" s="77" t="s">
        <v>173</v>
      </c>
      <c r="H48" s="78" t="s">
        <v>107</v>
      </c>
    </row>
    <row r="49" spans="2:8" s="42" customFormat="1" ht="38.25" customHeight="1" thickBot="1">
      <c r="B49" s="79" t="s">
        <v>174</v>
      </c>
      <c r="C49" s="80" t="s">
        <v>175</v>
      </c>
      <c r="D49" s="55" t="s">
        <v>176</v>
      </c>
      <c r="E49" s="427">
        <f>E8-E21-E30+MIN(E34+E21-E36-E38+MIN(E40+E36-E43,0),0)</f>
        <v>36771.163156999995</v>
      </c>
      <c r="F49" s="427">
        <f>F8-F21-F30+MIN(F34+F21-F36-F38+MIN(F40+F36-F43,0),0)</f>
        <v>32637.579362000015</v>
      </c>
      <c r="G49" s="81" t="s">
        <v>177</v>
      </c>
      <c r="H49" s="82" t="s">
        <v>107</v>
      </c>
    </row>
    <row r="50" spans="2:8" s="42" customFormat="1" ht="38.25" customHeight="1" thickBot="1">
      <c r="B50" s="79" t="s">
        <v>178</v>
      </c>
      <c r="C50" s="80" t="s">
        <v>179</v>
      </c>
      <c r="D50" s="55" t="s">
        <v>180</v>
      </c>
      <c r="E50" s="428">
        <f>E49/(E44-E45)</f>
        <v>0.12865216626399192</v>
      </c>
      <c r="F50" s="429">
        <f>F49/(F44-F45)</f>
        <v>0.1163947961905099</v>
      </c>
      <c r="G50" s="83" t="s">
        <v>181</v>
      </c>
      <c r="H50" s="82" t="s">
        <v>107</v>
      </c>
    </row>
    <row r="51" spans="2:8" s="42" customFormat="1" ht="38.25" customHeight="1" thickBot="1">
      <c r="B51" s="601" t="s">
        <v>182</v>
      </c>
      <c r="C51" s="80" t="s">
        <v>183</v>
      </c>
      <c r="D51" s="55" t="s">
        <v>184</v>
      </c>
      <c r="E51" s="430"/>
      <c r="F51" s="431">
        <v>2704.2643</v>
      </c>
      <c r="G51" s="56" t="s">
        <v>185</v>
      </c>
      <c r="H51" s="82"/>
    </row>
    <row r="52" spans="2:8" ht="38.25" customHeight="1" thickBot="1">
      <c r="B52" s="602"/>
      <c r="C52" s="80" t="s">
        <v>183</v>
      </c>
      <c r="D52" s="55" t="s">
        <v>186</v>
      </c>
      <c r="E52" s="430"/>
      <c r="F52" s="431">
        <v>0</v>
      </c>
      <c r="G52" s="56" t="s">
        <v>187</v>
      </c>
      <c r="H52" s="82"/>
    </row>
    <row r="53" spans="2:8" ht="38.25" customHeight="1" thickBot="1">
      <c r="B53" s="602"/>
      <c r="C53" s="80" t="s">
        <v>183</v>
      </c>
      <c r="D53" s="55" t="s">
        <v>188</v>
      </c>
      <c r="E53" s="430"/>
      <c r="F53" s="431">
        <v>-818.845</v>
      </c>
      <c r="G53" s="56" t="s">
        <v>189</v>
      </c>
      <c r="H53" s="82"/>
    </row>
    <row r="54" spans="2:8" ht="38.25" customHeight="1" thickBot="1">
      <c r="B54" s="603"/>
      <c r="C54" s="80" t="s">
        <v>183</v>
      </c>
      <c r="D54" s="55" t="s">
        <v>190</v>
      </c>
      <c r="E54" s="430"/>
      <c r="F54" s="431">
        <v>1919.30163</v>
      </c>
      <c r="G54" s="56" t="s">
        <v>191</v>
      </c>
      <c r="H54" s="82"/>
    </row>
    <row r="56" ht="12.75">
      <c r="B56" s="84" t="s">
        <v>192</v>
      </c>
    </row>
    <row r="57" ht="12.75">
      <c r="B57" s="86" t="s">
        <v>193</v>
      </c>
    </row>
    <row r="59" spans="2:8" ht="15.75" customHeight="1">
      <c r="B59" s="87"/>
      <c r="C59" s="87"/>
      <c r="D59" s="87"/>
      <c r="E59" s="87"/>
      <c r="F59" s="87"/>
      <c r="G59" s="87"/>
      <c r="H59" s="87"/>
    </row>
    <row r="60" ht="15.75" customHeight="1">
      <c r="B60" s="87"/>
    </row>
    <row r="61" ht="15.75" customHeight="1">
      <c r="B61" s="87"/>
    </row>
  </sheetData>
  <sheetProtection sheet="1" objects="1" scenarios="1" formatCells="0" formatColumns="0" formatRows="0"/>
  <mergeCells count="7">
    <mergeCell ref="B51:B54"/>
    <mergeCell ref="D2:F2"/>
    <mergeCell ref="D3:F3"/>
    <mergeCell ref="D4:F4"/>
    <mergeCell ref="B7:B43"/>
    <mergeCell ref="B44:B45"/>
    <mergeCell ref="B46:B4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3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G34"/>
  <sheetViews>
    <sheetView showGridLines="0" zoomScalePageLayoutView="0" workbookViewId="0" topLeftCell="A1">
      <selection activeCell="A1" sqref="A1"/>
    </sheetView>
  </sheetViews>
  <sheetFormatPr defaultColWidth="11.421875" defaultRowHeight="12.75"/>
  <cols>
    <col min="1" max="1" width="5.421875" style="26" customWidth="1"/>
    <col min="2" max="2" width="9.57421875" style="85" customWidth="1"/>
    <col min="3" max="3" width="92.57421875" style="26" customWidth="1"/>
    <col min="4" max="5" width="18.8515625" style="18" customWidth="1"/>
    <col min="6" max="6" width="17.140625" style="26" customWidth="1"/>
    <col min="7" max="7" width="67.57421875" style="26" customWidth="1"/>
    <col min="8" max="16384" width="11.421875" style="26" customWidth="1"/>
  </cols>
  <sheetData>
    <row r="1" spans="4:5" ht="11.25">
      <c r="D1" s="413">
        <v>201712</v>
      </c>
      <c r="E1" s="413">
        <v>201806</v>
      </c>
    </row>
    <row r="2" spans="2:5" ht="33" customHeight="1">
      <c r="B2" s="604" t="s">
        <v>0</v>
      </c>
      <c r="C2" s="604"/>
      <c r="D2" s="604"/>
      <c r="E2" s="604"/>
    </row>
    <row r="3" spans="2:5" ht="21" customHeight="1">
      <c r="B3" s="605" t="s">
        <v>194</v>
      </c>
      <c r="C3" s="605"/>
      <c r="D3" s="605"/>
      <c r="E3" s="605"/>
    </row>
    <row r="4" spans="2:5" ht="33.75" customHeight="1">
      <c r="B4" s="606" t="str">
        <f>Cover!C5</f>
        <v>Intesa Sanpaolo SpA</v>
      </c>
      <c r="C4" s="606"/>
      <c r="D4" s="606"/>
      <c r="E4" s="606"/>
    </row>
    <row r="5" spans="3:5" ht="12.75" customHeight="1" thickBot="1">
      <c r="C5" s="432"/>
      <c r="D5" s="432"/>
      <c r="E5" s="432"/>
    </row>
    <row r="6" spans="2:7" s="18" customFormat="1" ht="35.25" customHeight="1" thickBot="1">
      <c r="B6" s="89"/>
      <c r="C6" s="20" t="s">
        <v>10</v>
      </c>
      <c r="D6" s="90" t="s">
        <v>11</v>
      </c>
      <c r="E6" s="90" t="s">
        <v>12</v>
      </c>
      <c r="F6" s="23" t="s">
        <v>13</v>
      </c>
      <c r="G6" s="24" t="s">
        <v>14</v>
      </c>
    </row>
    <row r="7" spans="2:7" ht="38.25" customHeight="1">
      <c r="B7" s="91" t="s">
        <v>20</v>
      </c>
      <c r="C7" s="92" t="s">
        <v>195</v>
      </c>
      <c r="D7" s="433">
        <v>43465.935316</v>
      </c>
      <c r="E7" s="433">
        <v>41353.977412</v>
      </c>
      <c r="F7" s="93" t="s">
        <v>196</v>
      </c>
      <c r="G7" s="607" t="s">
        <v>197</v>
      </c>
    </row>
    <row r="8" spans="2:7" ht="38.25" customHeight="1" thickBot="1">
      <c r="B8" s="94" t="s">
        <v>123</v>
      </c>
      <c r="C8" s="95" t="s">
        <v>198</v>
      </c>
      <c r="D8" s="434">
        <v>41386.828283</v>
      </c>
      <c r="E8" s="434">
        <v>37249.299653</v>
      </c>
      <c r="F8" s="96" t="s">
        <v>199</v>
      </c>
      <c r="G8" s="608"/>
    </row>
    <row r="9" spans="2:7" ht="38.25" customHeight="1">
      <c r="B9" s="91" t="s">
        <v>161</v>
      </c>
      <c r="C9" s="92" t="s">
        <v>200</v>
      </c>
      <c r="D9" s="433">
        <v>676966.652486</v>
      </c>
      <c r="E9" s="433">
        <v>665392.602984</v>
      </c>
      <c r="F9" s="97" t="s">
        <v>201</v>
      </c>
      <c r="G9" s="608"/>
    </row>
    <row r="10" spans="2:7" ht="38.25" customHeight="1" thickBot="1">
      <c r="B10" s="98" t="s">
        <v>202</v>
      </c>
      <c r="C10" s="99" t="s">
        <v>203</v>
      </c>
      <c r="D10" s="434">
        <v>676360.482807</v>
      </c>
      <c r="E10" s="434">
        <v>665110.727794</v>
      </c>
      <c r="F10" s="100" t="s">
        <v>204</v>
      </c>
      <c r="G10" s="608"/>
    </row>
    <row r="11" spans="2:7" ht="38.25" customHeight="1">
      <c r="B11" s="91" t="s">
        <v>165</v>
      </c>
      <c r="C11" s="92" t="s">
        <v>205</v>
      </c>
      <c r="D11" s="435">
        <v>0.06421</v>
      </c>
      <c r="E11" s="435">
        <v>0.06215</v>
      </c>
      <c r="F11" s="97" t="s">
        <v>206</v>
      </c>
      <c r="G11" s="608"/>
    </row>
    <row r="12" spans="2:7" s="42" customFormat="1" ht="38.25" customHeight="1" thickBot="1">
      <c r="B12" s="94" t="s">
        <v>168</v>
      </c>
      <c r="C12" s="95" t="s">
        <v>207</v>
      </c>
      <c r="D12" s="436">
        <v>0.061189999999999994</v>
      </c>
      <c r="E12" s="436">
        <v>0.056</v>
      </c>
      <c r="F12" s="101" t="s">
        <v>208</v>
      </c>
      <c r="G12" s="609"/>
    </row>
    <row r="13" spans="2:5" ht="18" customHeight="1">
      <c r="B13" s="102"/>
      <c r="C13" s="103"/>
      <c r="D13" s="103"/>
      <c r="E13" s="103"/>
    </row>
    <row r="14" spans="2:7" ht="12.75">
      <c r="B14" s="610"/>
      <c r="C14" s="610"/>
      <c r="D14" s="610"/>
      <c r="E14" s="610"/>
      <c r="F14" s="610"/>
      <c r="G14" s="610"/>
    </row>
    <row r="17" ht="11.25">
      <c r="F17" s="18"/>
    </row>
    <row r="27" spans="2:5" ht="12.75">
      <c r="B27" s="26"/>
      <c r="C27" s="437"/>
      <c r="D27" s="26"/>
      <c r="E27" s="26"/>
    </row>
    <row r="28" spans="2:5" ht="12.75">
      <c r="B28" s="26"/>
      <c r="C28" s="437"/>
      <c r="D28" s="26"/>
      <c r="E28" s="26"/>
    </row>
    <row r="29" spans="2:5" ht="12.75">
      <c r="B29" s="26"/>
      <c r="C29" s="437"/>
      <c r="D29" s="26"/>
      <c r="E29" s="26"/>
    </row>
    <row r="34" spans="2:5" ht="11.25">
      <c r="B34" s="26"/>
      <c r="C34" s="26" t="s">
        <v>209</v>
      </c>
      <c r="D34" s="26"/>
      <c r="E34" s="26"/>
    </row>
  </sheetData>
  <sheetProtection sheet="1" objects="1" scenarios="1" formatCells="0" formatColumns="0" formatRows="0"/>
  <mergeCells count="5">
    <mergeCell ref="B2:E2"/>
    <mergeCell ref="B3:E3"/>
    <mergeCell ref="B4:E4"/>
    <mergeCell ref="G7:G12"/>
    <mergeCell ref="B14:G1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E22"/>
  <sheetViews>
    <sheetView showGridLines="0" zoomScale="85" zoomScaleNormal="85" zoomScalePageLayoutView="0" workbookViewId="0" topLeftCell="A1">
      <selection activeCell="A1" sqref="A1"/>
    </sheetView>
  </sheetViews>
  <sheetFormatPr defaultColWidth="32.8515625" defaultRowHeight="24" customHeight="1"/>
  <cols>
    <col min="1" max="1" width="3.421875" style="1" customWidth="1"/>
    <col min="2" max="2" width="103.28125" style="2" customWidth="1"/>
    <col min="3" max="3" width="29.00390625" style="2" customWidth="1"/>
    <col min="4" max="4" width="26.421875" style="2" customWidth="1"/>
    <col min="5" max="5" width="10.00390625" style="1" customWidth="1"/>
    <col min="6" max="16384" width="32.8515625" style="1" customWidth="1"/>
  </cols>
  <sheetData>
    <row r="1" spans="3:4" ht="12.75" customHeight="1">
      <c r="C1" s="413">
        <v>201712</v>
      </c>
      <c r="D1" s="413">
        <v>201806</v>
      </c>
    </row>
    <row r="2" spans="2:4" ht="35.25" customHeight="1">
      <c r="B2" s="604" t="s">
        <v>0</v>
      </c>
      <c r="C2" s="604"/>
      <c r="D2" s="604"/>
    </row>
    <row r="3" spans="2:4" ht="27" customHeight="1">
      <c r="B3" s="605" t="s">
        <v>210</v>
      </c>
      <c r="C3" s="605"/>
      <c r="D3" s="605"/>
    </row>
    <row r="4" spans="2:4" ht="27" customHeight="1">
      <c r="B4" s="611" t="str">
        <f>Cover!C5</f>
        <v>Intesa Sanpaolo SpA</v>
      </c>
      <c r="C4" s="611"/>
      <c r="D4" s="611"/>
    </row>
    <row r="5" ht="9" customHeight="1" thickBot="1">
      <c r="B5" s="104"/>
    </row>
    <row r="6" spans="2:4" ht="49.5" customHeight="1" thickBot="1">
      <c r="B6" s="105" t="s">
        <v>211</v>
      </c>
      <c r="C6" s="106" t="s">
        <v>11</v>
      </c>
      <c r="D6" s="107" t="s">
        <v>212</v>
      </c>
    </row>
    <row r="7" spans="2:4" ht="34.5" customHeight="1">
      <c r="B7" s="108" t="s">
        <v>213</v>
      </c>
      <c r="C7" s="109">
        <f>+C8+C9+C10</f>
        <v>249312.97066600004</v>
      </c>
      <c r="D7" s="110">
        <f>+D8+D9+D10</f>
        <v>246016.820928</v>
      </c>
    </row>
    <row r="8" spans="2:4" ht="34.5" customHeight="1">
      <c r="B8" s="111" t="s">
        <v>214</v>
      </c>
      <c r="C8" s="293">
        <v>3246.8618880000004</v>
      </c>
      <c r="D8" s="294">
        <v>3957.7241289999997</v>
      </c>
    </row>
    <row r="9" spans="2:4" ht="34.5" customHeight="1">
      <c r="B9" s="111" t="s">
        <v>215</v>
      </c>
      <c r="C9" s="293">
        <v>473.701894</v>
      </c>
      <c r="D9" s="294">
        <v>381.621246</v>
      </c>
    </row>
    <row r="10" spans="2:4" ht="60.75" customHeight="1">
      <c r="B10" s="111" t="s">
        <v>216</v>
      </c>
      <c r="C10" s="293">
        <v>245592.40688400003</v>
      </c>
      <c r="D10" s="294">
        <v>241677.475553</v>
      </c>
    </row>
    <row r="11" spans="2:4" ht="34.5" customHeight="1">
      <c r="B11" s="111" t="s">
        <v>217</v>
      </c>
      <c r="C11" s="293">
        <v>17832.327787</v>
      </c>
      <c r="D11" s="294">
        <v>17321.748626</v>
      </c>
    </row>
    <row r="12" spans="2:5" ht="107.25" customHeight="1">
      <c r="B12" s="111" t="s">
        <v>218</v>
      </c>
      <c r="C12" s="293">
        <v>627.9063375</v>
      </c>
      <c r="D12" s="294">
        <v>601.0880625000001</v>
      </c>
      <c r="E12" s="112"/>
    </row>
    <row r="13" spans="2:4" ht="34.5" customHeight="1">
      <c r="B13" s="111" t="s">
        <v>219</v>
      </c>
      <c r="C13" s="293">
        <v>944.713188</v>
      </c>
      <c r="D13" s="294">
        <v>940.120239</v>
      </c>
    </row>
    <row r="14" spans="2:4" ht="34.5" customHeight="1">
      <c r="B14" s="111" t="s">
        <v>220</v>
      </c>
      <c r="C14" s="293">
        <v>18597.409956</v>
      </c>
      <c r="D14" s="294">
        <v>17961.981701</v>
      </c>
    </row>
    <row r="15" spans="2:4" ht="70.5" customHeight="1">
      <c r="B15" s="113" t="s">
        <v>221</v>
      </c>
      <c r="C15" s="295">
        <v>137.634108</v>
      </c>
      <c r="D15" s="296">
        <v>142.630135</v>
      </c>
    </row>
    <row r="16" spans="2:5" ht="34.5" customHeight="1" thickBot="1">
      <c r="B16" s="114" t="s">
        <v>222</v>
      </c>
      <c r="C16" s="115">
        <f>+C7+C11+C13+C14+C15</f>
        <v>286825.05570500006</v>
      </c>
      <c r="D16" s="116">
        <f>+D7+D11+D13+D14+D15</f>
        <v>282383.301629</v>
      </c>
      <c r="E16" s="117"/>
    </row>
    <row r="17" spans="2:5" ht="23.25" customHeight="1">
      <c r="B17" s="118" t="s">
        <v>223</v>
      </c>
      <c r="C17" s="1"/>
      <c r="D17" s="1"/>
      <c r="E17" s="117"/>
    </row>
    <row r="18" ht="23.25" customHeight="1"/>
    <row r="19" spans="2:4" ht="23.25" customHeight="1">
      <c r="B19" s="119"/>
      <c r="C19" s="119"/>
      <c r="D19" s="119"/>
    </row>
    <row r="20" ht="23.25" customHeight="1">
      <c r="B20" s="119"/>
    </row>
    <row r="21" ht="23.25" customHeight="1">
      <c r="B21" s="119"/>
    </row>
    <row r="22" ht="23.25" customHeight="1">
      <c r="B22" s="119"/>
    </row>
  </sheetData>
  <sheetProtection sheet="1" objects="1" scenarios="1" formatCells="0" formatColumns="0" formatRows="0"/>
  <mergeCells count="3">
    <mergeCell ref="B2:D2"/>
    <mergeCell ref="B3:D3"/>
    <mergeCell ref="B4:D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D55"/>
  <sheetViews>
    <sheetView showGridLines="0" zoomScale="80" zoomScaleNormal="80" zoomScaleSheetLayoutView="100" zoomScalePageLayoutView="0" workbookViewId="0" topLeftCell="A1">
      <selection activeCell="A3" sqref="A3"/>
    </sheetView>
  </sheetViews>
  <sheetFormatPr defaultColWidth="9.140625" defaultRowHeight="12.75"/>
  <cols>
    <col min="1" max="1" width="2.7109375" style="1" customWidth="1"/>
    <col min="2" max="2" width="128.28125" style="1" customWidth="1"/>
    <col min="3" max="4" width="60.28125" style="1" bestFit="1" customWidth="1"/>
    <col min="5" max="16384" width="9.140625" style="1" customWidth="1"/>
  </cols>
  <sheetData>
    <row r="1" spans="2:4" ht="14.25">
      <c r="B1" s="120"/>
      <c r="C1" s="413">
        <v>201712</v>
      </c>
      <c r="D1" s="413">
        <v>201806</v>
      </c>
    </row>
    <row r="2" spans="2:4" ht="25.5">
      <c r="B2" s="604" t="s">
        <v>0</v>
      </c>
      <c r="C2" s="604"/>
      <c r="D2" s="604"/>
    </row>
    <row r="3" spans="2:4" ht="20.25" customHeight="1">
      <c r="B3" s="612" t="s">
        <v>224</v>
      </c>
      <c r="C3" s="612"/>
      <c r="D3" s="612"/>
    </row>
    <row r="4" spans="2:4" ht="18" customHeight="1">
      <c r="B4" s="613" t="str">
        <f>Cover!C5</f>
        <v>Intesa Sanpaolo SpA</v>
      </c>
      <c r="C4" s="613"/>
      <c r="D4" s="613"/>
    </row>
    <row r="5" spans="2:4" ht="12.75">
      <c r="B5" s="438"/>
      <c r="C5" s="439"/>
      <c r="D5" s="439"/>
    </row>
    <row r="6" spans="3:4" ht="13.5" thickBot="1">
      <c r="C6" s="440"/>
      <c r="D6" s="440"/>
    </row>
    <row r="7" spans="3:4" ht="12.75" customHeight="1">
      <c r="C7" s="614" t="s">
        <v>11</v>
      </c>
      <c r="D7" s="616" t="s">
        <v>12</v>
      </c>
    </row>
    <row r="8" spans="2:4" ht="27.75" customHeight="1" thickBot="1">
      <c r="B8" s="105" t="s">
        <v>211</v>
      </c>
      <c r="C8" s="615"/>
      <c r="D8" s="617"/>
    </row>
    <row r="9" spans="2:4" ht="18" customHeight="1">
      <c r="B9" s="441" t="s">
        <v>225</v>
      </c>
      <c r="C9" s="442">
        <v>13289.321317</v>
      </c>
      <c r="D9" s="443">
        <v>5245.132956</v>
      </c>
    </row>
    <row r="10" spans="2:4" ht="18" customHeight="1">
      <c r="B10" s="444" t="s">
        <v>226</v>
      </c>
      <c r="C10" s="445">
        <v>1064.660507</v>
      </c>
      <c r="D10" s="443">
        <v>534.487235</v>
      </c>
    </row>
    <row r="11" spans="2:4" ht="18" customHeight="1">
      <c r="B11" s="444" t="s">
        <v>227</v>
      </c>
      <c r="C11" s="445">
        <v>8927.59763</v>
      </c>
      <c r="D11" s="443">
        <v>4891.322655</v>
      </c>
    </row>
    <row r="12" spans="2:4" ht="18" customHeight="1">
      <c r="B12" s="446" t="s">
        <v>228</v>
      </c>
      <c r="C12" s="442">
        <v>6688.647812</v>
      </c>
      <c r="D12" s="443">
        <v>1554.633912</v>
      </c>
    </row>
    <row r="13" spans="2:4" ht="18" customHeight="1">
      <c r="B13" s="444" t="s">
        <v>229</v>
      </c>
      <c r="C13" s="445">
        <v>871.069864</v>
      </c>
      <c r="D13" s="443">
        <v>476.80058</v>
      </c>
    </row>
    <row r="14" spans="2:4" ht="18" customHeight="1">
      <c r="B14" s="444" t="s">
        <v>230</v>
      </c>
      <c r="C14" s="445">
        <v>2543.979464</v>
      </c>
      <c r="D14" s="443">
        <v>1250.926339</v>
      </c>
    </row>
    <row r="15" spans="2:4" ht="18" customHeight="1">
      <c r="B15" s="447" t="s">
        <v>231</v>
      </c>
      <c r="C15" s="442">
        <v>0</v>
      </c>
      <c r="D15" s="443">
        <v>0</v>
      </c>
    </row>
    <row r="16" spans="2:4" ht="18" customHeight="1">
      <c r="B16" s="446" t="s">
        <v>232</v>
      </c>
      <c r="C16" s="442">
        <v>116.726627</v>
      </c>
      <c r="D16" s="443">
        <v>66.979502</v>
      </c>
    </row>
    <row r="17" spans="2:4" ht="18" customHeight="1">
      <c r="B17" s="446" t="s">
        <v>233</v>
      </c>
      <c r="C17" s="442">
        <v>7932.851284</v>
      </c>
      <c r="D17" s="443">
        <v>4043.188803</v>
      </c>
    </row>
    <row r="18" spans="2:4" ht="33.75" customHeight="1">
      <c r="B18" s="446" t="s">
        <v>234</v>
      </c>
      <c r="C18" s="442">
        <v>607.138625</v>
      </c>
      <c r="D18" s="294">
        <v>418.839832</v>
      </c>
    </row>
    <row r="19" spans="2:4" ht="18" customHeight="1">
      <c r="B19" s="446" t="s">
        <v>235</v>
      </c>
      <c r="C19" s="442">
        <v>1278.616215</v>
      </c>
      <c r="D19" s="443">
        <v>214.657762</v>
      </c>
    </row>
    <row r="20" spans="2:4" ht="18" customHeight="1">
      <c r="B20" s="446" t="s">
        <v>236</v>
      </c>
      <c r="C20" s="442">
        <v>1.442448</v>
      </c>
      <c r="D20" s="443">
        <v>261.852827</v>
      </c>
    </row>
    <row r="21" spans="2:4" ht="18" customHeight="1">
      <c r="B21" s="446" t="s">
        <v>237</v>
      </c>
      <c r="C21" s="442">
        <v>-17.013203</v>
      </c>
      <c r="D21" s="448">
        <v>-18.013412</v>
      </c>
    </row>
    <row r="22" spans="2:4" ht="18" customHeight="1">
      <c r="B22" s="446" t="s">
        <v>238</v>
      </c>
      <c r="C22" s="442">
        <v>-647.522136</v>
      </c>
      <c r="D22" s="448">
        <v>102.567467</v>
      </c>
    </row>
    <row r="23" spans="2:4" ht="18" customHeight="1" thickBot="1">
      <c r="B23" s="449" t="s">
        <v>239</v>
      </c>
      <c r="C23" s="450">
        <v>5874.484115</v>
      </c>
      <c r="D23" s="451">
        <v>389.483746</v>
      </c>
    </row>
    <row r="24" spans="2:4" ht="18" customHeight="1" thickBot="1">
      <c r="B24" s="452" t="s">
        <v>240</v>
      </c>
      <c r="C24" s="453">
        <v>21747.39748</v>
      </c>
      <c r="D24" s="454">
        <v>9170.055571</v>
      </c>
    </row>
    <row r="25" spans="2:4" ht="18" customHeight="1">
      <c r="B25" s="455" t="s">
        <v>241</v>
      </c>
      <c r="C25" s="456">
        <v>10864.222773</v>
      </c>
      <c r="D25" s="457">
        <v>4833.628283</v>
      </c>
    </row>
    <row r="26" spans="2:4" ht="18" customHeight="1">
      <c r="B26" s="446" t="s">
        <v>242</v>
      </c>
      <c r="C26" s="442">
        <v>844.688515</v>
      </c>
      <c r="D26" s="448">
        <v>431.307938</v>
      </c>
    </row>
    <row r="27" spans="2:4" ht="18" customHeight="1">
      <c r="B27" s="446" t="s">
        <v>243</v>
      </c>
      <c r="C27" s="458" t="s">
        <v>244</v>
      </c>
      <c r="D27" s="448">
        <v>-4.623507</v>
      </c>
    </row>
    <row r="28" spans="2:4" ht="18" customHeight="1">
      <c r="B28" s="446" t="s">
        <v>245</v>
      </c>
      <c r="C28" s="442">
        <v>823.419001</v>
      </c>
      <c r="D28" s="443">
        <v>28.703147</v>
      </c>
    </row>
    <row r="29" spans="2:4" ht="18" customHeight="1">
      <c r="B29" s="444" t="s">
        <v>246</v>
      </c>
      <c r="C29" s="442">
        <v>-64.117576</v>
      </c>
      <c r="D29" s="448">
        <v>-67.786826</v>
      </c>
    </row>
    <row r="30" spans="2:4" ht="18" customHeight="1">
      <c r="B30" s="444" t="s">
        <v>247</v>
      </c>
      <c r="C30" s="442">
        <v>887.536577</v>
      </c>
      <c r="D30" s="448">
        <v>96.489973</v>
      </c>
    </row>
    <row r="31" spans="2:4" ht="18" customHeight="1">
      <c r="B31" s="459" t="s">
        <v>248</v>
      </c>
      <c r="C31" s="442">
        <v>28.680780999999993</v>
      </c>
      <c r="D31" s="460"/>
    </row>
    <row r="32" spans="2:4" ht="18" customHeight="1">
      <c r="B32" s="459" t="s">
        <v>249</v>
      </c>
      <c r="C32" s="442">
        <v>0</v>
      </c>
      <c r="D32" s="460"/>
    </row>
    <row r="33" spans="2:4" ht="18" customHeight="1">
      <c r="B33" s="461" t="s">
        <v>250</v>
      </c>
      <c r="C33" s="442">
        <v>0</v>
      </c>
      <c r="D33" s="448">
        <v>0</v>
      </c>
    </row>
    <row r="34" spans="2:4" ht="18" customHeight="1">
      <c r="B34" s="462" t="s">
        <v>251</v>
      </c>
      <c r="C34" s="442">
        <v>3217.837309</v>
      </c>
      <c r="D34" s="448">
        <v>1236.742684</v>
      </c>
    </row>
    <row r="35" spans="2:4" ht="18" customHeight="1">
      <c r="B35" s="444" t="s">
        <v>252</v>
      </c>
      <c r="C35" s="458" t="s">
        <v>244</v>
      </c>
      <c r="D35" s="294">
        <v>3.459614</v>
      </c>
    </row>
    <row r="36" spans="2:4" ht="18" customHeight="1">
      <c r="B36" s="444" t="s">
        <v>253</v>
      </c>
      <c r="C36" s="458" t="s">
        <v>244</v>
      </c>
      <c r="D36" s="294">
        <v>1233.28307</v>
      </c>
    </row>
    <row r="37" spans="2:4" ht="18" customHeight="1">
      <c r="B37" s="462" t="s">
        <v>254</v>
      </c>
      <c r="C37" s="463">
        <v>17.612936</v>
      </c>
      <c r="D37" s="464">
        <v>1.004495</v>
      </c>
    </row>
    <row r="38" spans="2:4" ht="18" customHeight="1">
      <c r="B38" s="444" t="s">
        <v>255</v>
      </c>
      <c r="C38" s="442">
        <v>0</v>
      </c>
      <c r="D38" s="448">
        <v>0</v>
      </c>
    </row>
    <row r="39" spans="2:4" ht="18" customHeight="1">
      <c r="B39" s="462" t="s">
        <v>256</v>
      </c>
      <c r="C39" s="442">
        <v>0</v>
      </c>
      <c r="D39" s="448">
        <v>0</v>
      </c>
    </row>
    <row r="40" spans="2:4" ht="18" customHeight="1">
      <c r="B40" s="462" t="s">
        <v>257</v>
      </c>
      <c r="C40" s="442">
        <v>1649.097847</v>
      </c>
      <c r="D40" s="448">
        <v>360.775047399</v>
      </c>
    </row>
    <row r="41" spans="2:4" ht="18" customHeight="1">
      <c r="B41" s="462" t="s">
        <v>258</v>
      </c>
      <c r="C41" s="442">
        <v>0</v>
      </c>
      <c r="D41" s="448">
        <v>0</v>
      </c>
    </row>
    <row r="42" spans="2:4" ht="18" customHeight="1">
      <c r="B42" s="462" t="s">
        <v>259</v>
      </c>
      <c r="C42" s="442">
        <v>7628.714793</v>
      </c>
      <c r="D42" s="448">
        <v>2994.820564399</v>
      </c>
    </row>
    <row r="43" spans="2:4" ht="18" customHeight="1">
      <c r="B43" s="462" t="s">
        <v>260</v>
      </c>
      <c r="C43" s="442">
        <v>7366.681949</v>
      </c>
      <c r="D43" s="448">
        <v>2201.174899399</v>
      </c>
    </row>
    <row r="44" spans="2:4" ht="18" customHeight="1" thickBot="1">
      <c r="B44" s="465" t="s">
        <v>261</v>
      </c>
      <c r="C44" s="450">
        <v>0</v>
      </c>
      <c r="D44" s="451">
        <v>0</v>
      </c>
    </row>
    <row r="45" spans="2:4" ht="18" customHeight="1" thickBot="1">
      <c r="B45" s="466" t="s">
        <v>262</v>
      </c>
      <c r="C45" s="467">
        <v>7366.68196</v>
      </c>
      <c r="D45" s="468">
        <v>2201.174899399</v>
      </c>
    </row>
    <row r="46" spans="2:4" ht="18" customHeight="1" thickBot="1">
      <c r="B46" s="469" t="s">
        <v>263</v>
      </c>
      <c r="C46" s="470">
        <v>7316.029373</v>
      </c>
      <c r="D46" s="471">
        <v>2178.5622623990002</v>
      </c>
    </row>
    <row r="47" ht="13.5" customHeight="1">
      <c r="B47" s="472" t="s">
        <v>264</v>
      </c>
    </row>
    <row r="48" ht="14.25">
      <c r="B48" s="1" t="s">
        <v>265</v>
      </c>
    </row>
    <row r="49" ht="12.75">
      <c r="B49" s="148"/>
    </row>
    <row r="50" spans="2:4" ht="12.75" customHeight="1">
      <c r="B50" s="473"/>
      <c r="C50" s="474"/>
      <c r="D50" s="474"/>
    </row>
    <row r="51" spans="2:4" ht="12.75" customHeight="1">
      <c r="B51" s="473"/>
      <c r="C51" s="474"/>
      <c r="D51" s="474"/>
    </row>
    <row r="52" spans="2:4" ht="12.75" customHeight="1">
      <c r="B52" s="473"/>
      <c r="C52" s="474"/>
      <c r="D52" s="474"/>
    </row>
    <row r="53" spans="2:4" ht="12.75" customHeight="1">
      <c r="B53" s="473"/>
      <c r="C53" s="474"/>
      <c r="D53" s="474"/>
    </row>
    <row r="54" spans="2:4" ht="12.75" customHeight="1">
      <c r="B54" s="474"/>
      <c r="C54" s="474"/>
      <c r="D54" s="474"/>
    </row>
    <row r="55" spans="2:4" ht="12.75" customHeight="1">
      <c r="B55" s="474"/>
      <c r="C55" s="474"/>
      <c r="D55" s="474"/>
    </row>
  </sheetData>
  <sheetProtection sheet="1" objects="1" scenarios="1" formatCells="0" formatColumns="0" formatRows="0"/>
  <mergeCells count="5">
    <mergeCell ref="B2:D2"/>
    <mergeCell ref="B3:D3"/>
    <mergeCell ref="B4:D4"/>
    <mergeCell ref="C7:C8"/>
    <mergeCell ref="D7:D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2"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X18"/>
  <sheetViews>
    <sheetView showGridLines="0" zoomScalePageLayoutView="0" workbookViewId="0" topLeftCell="A1">
      <selection activeCell="B1" sqref="B1"/>
    </sheetView>
  </sheetViews>
  <sheetFormatPr defaultColWidth="9.140625" defaultRowHeight="12.75"/>
  <cols>
    <col min="1" max="1" width="2.00390625" style="1" customWidth="1"/>
    <col min="2" max="2" width="27.28125" style="1" customWidth="1"/>
    <col min="3" max="3" width="44.28125" style="1" customWidth="1"/>
    <col min="4" max="4" width="34.8515625" style="1" customWidth="1"/>
    <col min="5" max="5" width="20.8515625" style="1" bestFit="1" customWidth="1"/>
    <col min="6" max="6" width="16.00390625" style="1" bestFit="1" customWidth="1"/>
    <col min="7" max="7" width="20.00390625" style="1" bestFit="1" customWidth="1"/>
    <col min="8" max="8" width="23.7109375" style="1" customWidth="1"/>
    <col min="9" max="9" width="12.28125" style="1" bestFit="1" customWidth="1"/>
    <col min="10" max="10" width="16.421875" style="1" customWidth="1"/>
    <col min="11" max="11" width="8.8515625" style="1" bestFit="1" customWidth="1"/>
    <col min="12" max="12" width="12.28125" style="1" bestFit="1" customWidth="1"/>
    <col min="13" max="13" width="11.7109375" style="1" bestFit="1" customWidth="1"/>
    <col min="14" max="14" width="14.421875" style="1" customWidth="1"/>
    <col min="15" max="15" width="20.8515625" style="1" bestFit="1" customWidth="1"/>
    <col min="16" max="16" width="19.7109375" style="1" customWidth="1"/>
    <col min="17" max="17" width="20.00390625" style="1" bestFit="1" customWidth="1"/>
    <col min="18" max="18" width="20.00390625" style="1" customWidth="1"/>
    <col min="19" max="19" width="12.28125" style="1" bestFit="1" customWidth="1"/>
    <col min="20" max="20" width="11.7109375" style="1" bestFit="1" customWidth="1"/>
    <col min="21" max="21" width="8.8515625" style="1" bestFit="1" customWidth="1"/>
    <col min="22" max="22" width="12.28125" style="1" bestFit="1" customWidth="1"/>
    <col min="23" max="23" width="11.7109375" style="1" bestFit="1" customWidth="1"/>
    <col min="24" max="24" width="15.57421875" style="1" bestFit="1" customWidth="1"/>
    <col min="25" max="16384" width="9.140625" style="1" customWidth="1"/>
  </cols>
  <sheetData>
    <row r="1" spans="3:24" ht="12.75">
      <c r="C1" s="475">
        <v>201712</v>
      </c>
      <c r="D1" s="475">
        <v>201806</v>
      </c>
      <c r="E1" s="475">
        <v>201712</v>
      </c>
      <c r="F1" s="475">
        <v>201712</v>
      </c>
      <c r="G1" s="475">
        <v>201712</v>
      </c>
      <c r="H1" s="475">
        <v>201712</v>
      </c>
      <c r="I1" s="475">
        <v>201712</v>
      </c>
      <c r="J1" s="475">
        <v>201712</v>
      </c>
      <c r="K1" s="475">
        <v>201712</v>
      </c>
      <c r="L1" s="475">
        <v>201712</v>
      </c>
      <c r="M1" s="475">
        <v>201712</v>
      </c>
      <c r="N1" s="475">
        <v>201712</v>
      </c>
      <c r="O1" s="475">
        <v>201806</v>
      </c>
      <c r="P1" s="475">
        <v>201806</v>
      </c>
      <c r="Q1" s="475">
        <v>201806</v>
      </c>
      <c r="R1" s="475">
        <v>201806</v>
      </c>
      <c r="S1" s="475">
        <v>201806</v>
      </c>
      <c r="T1" s="475">
        <v>201806</v>
      </c>
      <c r="U1" s="475">
        <v>201806</v>
      </c>
      <c r="V1" s="475">
        <v>201806</v>
      </c>
      <c r="W1" s="475">
        <v>201806</v>
      </c>
      <c r="X1" s="475">
        <v>201806</v>
      </c>
    </row>
    <row r="2" spans="3:24" ht="25.5">
      <c r="C2" s="604" t="s">
        <v>0</v>
      </c>
      <c r="D2" s="604"/>
      <c r="E2" s="604"/>
      <c r="F2" s="604"/>
      <c r="G2" s="604"/>
      <c r="H2" s="604"/>
      <c r="I2" s="604"/>
      <c r="J2" s="604"/>
      <c r="K2" s="604"/>
      <c r="L2" s="604"/>
      <c r="M2" s="604"/>
      <c r="N2" s="604"/>
      <c r="O2" s="604"/>
      <c r="P2" s="604"/>
      <c r="Q2" s="604"/>
      <c r="R2" s="604"/>
      <c r="S2" s="604"/>
      <c r="T2" s="604"/>
      <c r="U2" s="604"/>
      <c r="V2" s="604"/>
      <c r="W2" s="604"/>
      <c r="X2" s="604"/>
    </row>
    <row r="3" spans="2:24" ht="23.25" customHeight="1">
      <c r="B3" s="121"/>
      <c r="C3" s="605" t="s">
        <v>266</v>
      </c>
      <c r="D3" s="605"/>
      <c r="E3" s="605"/>
      <c r="F3" s="605"/>
      <c r="G3" s="605"/>
      <c r="H3" s="605"/>
      <c r="I3" s="605"/>
      <c r="J3" s="605"/>
      <c r="K3" s="605"/>
      <c r="L3" s="605"/>
      <c r="M3" s="605"/>
      <c r="N3" s="605"/>
      <c r="O3" s="605"/>
      <c r="P3" s="605"/>
      <c r="Q3" s="605"/>
      <c r="R3" s="605"/>
      <c r="S3" s="605"/>
      <c r="T3" s="605"/>
      <c r="U3" s="605"/>
      <c r="V3" s="605"/>
      <c r="W3" s="605"/>
      <c r="X3" s="605"/>
    </row>
    <row r="4" spans="2:24" ht="17.25" customHeight="1">
      <c r="B4" s="476"/>
      <c r="C4" s="630" t="str">
        <f>Cover!C5</f>
        <v>Intesa Sanpaolo SpA</v>
      </c>
      <c r="D4" s="630"/>
      <c r="E4" s="630"/>
      <c r="F4" s="630"/>
      <c r="G4" s="630"/>
      <c r="H4" s="630"/>
      <c r="I4" s="630"/>
      <c r="J4" s="630"/>
      <c r="K4" s="630"/>
      <c r="L4" s="630"/>
      <c r="M4" s="630"/>
      <c r="N4" s="630"/>
      <c r="O4" s="630"/>
      <c r="P4" s="630"/>
      <c r="Q4" s="630"/>
      <c r="R4" s="630"/>
      <c r="S4" s="630"/>
      <c r="T4" s="630"/>
      <c r="U4" s="630"/>
      <c r="V4" s="630"/>
      <c r="W4" s="630"/>
      <c r="X4" s="630"/>
    </row>
    <row r="5" ht="13.5" thickBot="1"/>
    <row r="6" spans="2:24" ht="15" customHeight="1" thickBot="1">
      <c r="B6" s="2"/>
      <c r="C6" s="631" t="s">
        <v>267</v>
      </c>
      <c r="D6" s="632"/>
      <c r="E6" s="633" t="s">
        <v>268</v>
      </c>
      <c r="F6" s="634"/>
      <c r="G6" s="634"/>
      <c r="H6" s="634"/>
      <c r="I6" s="634"/>
      <c r="J6" s="634"/>
      <c r="K6" s="634"/>
      <c r="L6" s="634"/>
      <c r="M6" s="634"/>
      <c r="N6" s="635"/>
      <c r="O6" s="633" t="s">
        <v>268</v>
      </c>
      <c r="P6" s="634"/>
      <c r="Q6" s="634"/>
      <c r="R6" s="634"/>
      <c r="S6" s="634"/>
      <c r="T6" s="634"/>
      <c r="U6" s="634"/>
      <c r="V6" s="634"/>
      <c r="W6" s="634"/>
      <c r="X6" s="635"/>
    </row>
    <row r="7" spans="2:24" ht="36" customHeight="1" thickBot="1">
      <c r="B7" s="2"/>
      <c r="C7" s="122" t="s">
        <v>11</v>
      </c>
      <c r="D7" s="123" t="s">
        <v>12</v>
      </c>
      <c r="E7" s="624" t="s">
        <v>11</v>
      </c>
      <c r="F7" s="625"/>
      <c r="G7" s="625"/>
      <c r="H7" s="625"/>
      <c r="I7" s="625"/>
      <c r="J7" s="625"/>
      <c r="K7" s="625"/>
      <c r="L7" s="625"/>
      <c r="M7" s="625"/>
      <c r="N7" s="626"/>
      <c r="O7" s="624" t="s">
        <v>12</v>
      </c>
      <c r="P7" s="625"/>
      <c r="Q7" s="625"/>
      <c r="R7" s="625"/>
      <c r="S7" s="625"/>
      <c r="T7" s="625"/>
      <c r="U7" s="625"/>
      <c r="V7" s="625"/>
      <c r="W7" s="625"/>
      <c r="X7" s="626"/>
    </row>
    <row r="8" spans="2:24" s="477" customFormat="1" ht="57.75" customHeight="1">
      <c r="B8" s="124"/>
      <c r="C8" s="628" t="s">
        <v>158</v>
      </c>
      <c r="D8" s="628" t="s">
        <v>158</v>
      </c>
      <c r="E8" s="627" t="s">
        <v>269</v>
      </c>
      <c r="F8" s="618"/>
      <c r="G8" s="618" t="s">
        <v>270</v>
      </c>
      <c r="H8" s="618"/>
      <c r="I8" s="618" t="s">
        <v>271</v>
      </c>
      <c r="J8" s="618"/>
      <c r="K8" s="619" t="s">
        <v>272</v>
      </c>
      <c r="L8" s="620"/>
      <c r="M8" s="621"/>
      <c r="N8" s="622" t="s">
        <v>158</v>
      </c>
      <c r="O8" s="627" t="s">
        <v>269</v>
      </c>
      <c r="P8" s="618"/>
      <c r="Q8" s="618" t="s">
        <v>270</v>
      </c>
      <c r="R8" s="618"/>
      <c r="S8" s="618" t="s">
        <v>271</v>
      </c>
      <c r="T8" s="618"/>
      <c r="U8" s="619" t="s">
        <v>272</v>
      </c>
      <c r="V8" s="620"/>
      <c r="W8" s="621"/>
      <c r="X8" s="622" t="s">
        <v>158</v>
      </c>
    </row>
    <row r="9" spans="2:24" ht="100.5" customHeight="1" thickBot="1">
      <c r="B9" s="125" t="s">
        <v>211</v>
      </c>
      <c r="C9" s="629"/>
      <c r="D9" s="629"/>
      <c r="E9" s="478" t="s">
        <v>273</v>
      </c>
      <c r="F9" s="479" t="s">
        <v>274</v>
      </c>
      <c r="G9" s="479" t="s">
        <v>275</v>
      </c>
      <c r="H9" s="479" t="s">
        <v>276</v>
      </c>
      <c r="I9" s="479" t="s">
        <v>277</v>
      </c>
      <c r="J9" s="479" t="s">
        <v>278</v>
      </c>
      <c r="K9" s="479" t="s">
        <v>279</v>
      </c>
      <c r="L9" s="479" t="s">
        <v>277</v>
      </c>
      <c r="M9" s="479" t="s">
        <v>278</v>
      </c>
      <c r="N9" s="623"/>
      <c r="O9" s="478" t="s">
        <v>273</v>
      </c>
      <c r="P9" s="479" t="s">
        <v>274</v>
      </c>
      <c r="Q9" s="479" t="s">
        <v>275</v>
      </c>
      <c r="R9" s="479" t="s">
        <v>276</v>
      </c>
      <c r="S9" s="479" t="s">
        <v>277</v>
      </c>
      <c r="T9" s="479" t="s">
        <v>278</v>
      </c>
      <c r="U9" s="479" t="s">
        <v>279</v>
      </c>
      <c r="V9" s="479" t="s">
        <v>277</v>
      </c>
      <c r="W9" s="479" t="s">
        <v>278</v>
      </c>
      <c r="X9" s="623"/>
    </row>
    <row r="10" spans="2:24" ht="14.25">
      <c r="B10" s="126" t="s">
        <v>280</v>
      </c>
      <c r="C10" s="480">
        <v>1036.124347</v>
      </c>
      <c r="D10" s="481">
        <v>1075.577694</v>
      </c>
      <c r="E10" s="482">
        <v>302.230048</v>
      </c>
      <c r="F10" s="483">
        <v>81.566929</v>
      </c>
      <c r="G10" s="482">
        <v>925.893819</v>
      </c>
      <c r="H10" s="483">
        <v>248.978317</v>
      </c>
      <c r="I10" s="484"/>
      <c r="J10" s="485"/>
      <c r="K10" s="484"/>
      <c r="L10" s="486"/>
      <c r="M10" s="485"/>
      <c r="N10" s="487"/>
      <c r="O10" s="482">
        <v>327.830053</v>
      </c>
      <c r="P10" s="483">
        <v>136.081139</v>
      </c>
      <c r="Q10" s="482">
        <v>913.322024</v>
      </c>
      <c r="R10" s="483">
        <v>299.498694</v>
      </c>
      <c r="S10" s="484"/>
      <c r="T10" s="485"/>
      <c r="U10" s="484"/>
      <c r="V10" s="486"/>
      <c r="W10" s="485"/>
      <c r="X10" s="487"/>
    </row>
    <row r="11" spans="2:24" ht="14.25">
      <c r="B11" s="127" t="s">
        <v>281</v>
      </c>
      <c r="C11" s="488">
        <v>275.0206</v>
      </c>
      <c r="D11" s="489">
        <v>307.428175</v>
      </c>
      <c r="E11" s="482">
        <v>116.092041</v>
      </c>
      <c r="F11" s="490">
        <v>32.111319</v>
      </c>
      <c r="G11" s="482">
        <v>289.780107</v>
      </c>
      <c r="H11" s="490">
        <v>79.518803</v>
      </c>
      <c r="I11" s="491"/>
      <c r="J11" s="492"/>
      <c r="K11" s="491"/>
      <c r="L11" s="493"/>
      <c r="M11" s="492"/>
      <c r="N11" s="494"/>
      <c r="O11" s="482">
        <v>140.183508</v>
      </c>
      <c r="P11" s="490">
        <v>47.594923</v>
      </c>
      <c r="Q11" s="482">
        <v>320.751029</v>
      </c>
      <c r="R11" s="490">
        <v>122.959159</v>
      </c>
      <c r="S11" s="491"/>
      <c r="T11" s="492"/>
      <c r="U11" s="491"/>
      <c r="V11" s="493"/>
      <c r="W11" s="492"/>
      <c r="X11" s="494"/>
    </row>
    <row r="12" spans="2:24" ht="14.25">
      <c r="B12" s="127" t="s">
        <v>282</v>
      </c>
      <c r="C12" s="488">
        <v>761.103625</v>
      </c>
      <c r="D12" s="489">
        <v>768.149525</v>
      </c>
      <c r="E12" s="482">
        <v>186.138007</v>
      </c>
      <c r="F12" s="490">
        <v>49.45561</v>
      </c>
      <c r="G12" s="482">
        <v>636.113713</v>
      </c>
      <c r="H12" s="490">
        <v>169.459514</v>
      </c>
      <c r="I12" s="491"/>
      <c r="J12" s="492"/>
      <c r="K12" s="491"/>
      <c r="L12" s="493"/>
      <c r="M12" s="492"/>
      <c r="N12" s="494"/>
      <c r="O12" s="482">
        <v>187.646545</v>
      </c>
      <c r="P12" s="490">
        <v>88.486216</v>
      </c>
      <c r="Q12" s="482">
        <v>592.570995</v>
      </c>
      <c r="R12" s="490">
        <v>176.539535</v>
      </c>
      <c r="S12" s="491"/>
      <c r="T12" s="492"/>
      <c r="U12" s="491"/>
      <c r="V12" s="493"/>
      <c r="W12" s="492"/>
      <c r="X12" s="494"/>
    </row>
    <row r="13" spans="2:24" ht="14.25">
      <c r="B13" s="127" t="s">
        <v>283</v>
      </c>
      <c r="C13" s="482">
        <v>20.322996</v>
      </c>
      <c r="D13" s="482">
        <v>6.662042</v>
      </c>
      <c r="E13" s="482">
        <v>46.814652</v>
      </c>
      <c r="F13" s="490">
        <v>7.965827</v>
      </c>
      <c r="G13" s="482">
        <v>101.963822</v>
      </c>
      <c r="H13" s="490">
        <v>17.798116</v>
      </c>
      <c r="I13" s="491"/>
      <c r="J13" s="492"/>
      <c r="K13" s="491"/>
      <c r="L13" s="493"/>
      <c r="M13" s="492"/>
      <c r="N13" s="494"/>
      <c r="O13" s="482">
        <v>29.564499</v>
      </c>
      <c r="P13" s="490">
        <v>9.151383</v>
      </c>
      <c r="Q13" s="482">
        <v>44.821842</v>
      </c>
      <c r="R13" s="490">
        <v>12.259613</v>
      </c>
      <c r="S13" s="491"/>
      <c r="T13" s="492"/>
      <c r="U13" s="491"/>
      <c r="V13" s="493"/>
      <c r="W13" s="492"/>
      <c r="X13" s="494"/>
    </row>
    <row r="14" spans="2:24" ht="14.25">
      <c r="B14" s="127" t="s">
        <v>281</v>
      </c>
      <c r="C14" s="482">
        <v>4.08385</v>
      </c>
      <c r="D14" s="489">
        <v>3.3309875000000004</v>
      </c>
      <c r="E14" s="482">
        <v>0</v>
      </c>
      <c r="F14" s="490">
        <v>0</v>
      </c>
      <c r="G14" s="482">
        <v>0</v>
      </c>
      <c r="H14" s="490">
        <v>0</v>
      </c>
      <c r="I14" s="491"/>
      <c r="J14" s="492"/>
      <c r="K14" s="491"/>
      <c r="L14" s="493"/>
      <c r="M14" s="492"/>
      <c r="N14" s="494"/>
      <c r="O14" s="482">
        <v>0</v>
      </c>
      <c r="P14" s="490">
        <v>0</v>
      </c>
      <c r="Q14" s="482">
        <v>0</v>
      </c>
      <c r="R14" s="490">
        <v>0</v>
      </c>
      <c r="S14" s="491"/>
      <c r="T14" s="492"/>
      <c r="U14" s="491"/>
      <c r="V14" s="493"/>
      <c r="W14" s="492"/>
      <c r="X14" s="494"/>
    </row>
    <row r="15" spans="2:24" ht="14.25">
      <c r="B15" s="127" t="s">
        <v>282</v>
      </c>
      <c r="C15" s="482">
        <v>16.23915</v>
      </c>
      <c r="D15" s="489">
        <v>3.33105</v>
      </c>
      <c r="E15" s="482">
        <v>46.814652</v>
      </c>
      <c r="F15" s="490">
        <v>7.965827</v>
      </c>
      <c r="G15" s="482">
        <v>101.963822</v>
      </c>
      <c r="H15" s="490">
        <v>17.798116</v>
      </c>
      <c r="I15" s="491"/>
      <c r="J15" s="492"/>
      <c r="K15" s="491"/>
      <c r="L15" s="493"/>
      <c r="M15" s="492"/>
      <c r="N15" s="494"/>
      <c r="O15" s="482">
        <v>29.564499</v>
      </c>
      <c r="P15" s="490">
        <v>9.151383</v>
      </c>
      <c r="Q15" s="482">
        <v>44.821842</v>
      </c>
      <c r="R15" s="490">
        <v>12.259613</v>
      </c>
      <c r="S15" s="491"/>
      <c r="T15" s="492"/>
      <c r="U15" s="491"/>
      <c r="V15" s="493"/>
      <c r="W15" s="492"/>
      <c r="X15" s="494"/>
    </row>
    <row r="16" spans="2:24" ht="14.25">
      <c r="B16" s="127" t="s">
        <v>284</v>
      </c>
      <c r="C16" s="482">
        <v>847.7066125</v>
      </c>
      <c r="D16" s="489">
        <v>582.957125</v>
      </c>
      <c r="E16" s="482">
        <v>0</v>
      </c>
      <c r="F16" s="490">
        <v>0</v>
      </c>
      <c r="G16" s="482">
        <v>0</v>
      </c>
      <c r="H16" s="490">
        <v>0</v>
      </c>
      <c r="I16" s="491"/>
      <c r="J16" s="492"/>
      <c r="K16" s="491"/>
      <c r="L16" s="493"/>
      <c r="M16" s="492"/>
      <c r="N16" s="494"/>
      <c r="O16" s="482">
        <v>0</v>
      </c>
      <c r="P16" s="490">
        <v>0</v>
      </c>
      <c r="Q16" s="482">
        <v>0</v>
      </c>
      <c r="R16" s="490">
        <v>0</v>
      </c>
      <c r="S16" s="491"/>
      <c r="T16" s="492"/>
      <c r="U16" s="491"/>
      <c r="V16" s="493"/>
      <c r="W16" s="492"/>
      <c r="X16" s="494"/>
    </row>
    <row r="17" spans="2:24" ht="15" thickBot="1">
      <c r="B17" s="128" t="s">
        <v>285</v>
      </c>
      <c r="C17" s="495">
        <v>0.0178</v>
      </c>
      <c r="D17" s="496">
        <v>8.2974125</v>
      </c>
      <c r="E17" s="482">
        <v>7.300067</v>
      </c>
      <c r="F17" s="490">
        <v>2.070339</v>
      </c>
      <c r="G17" s="482">
        <v>28.91984</v>
      </c>
      <c r="H17" s="490">
        <v>10.0941</v>
      </c>
      <c r="I17" s="491"/>
      <c r="J17" s="492"/>
      <c r="K17" s="491"/>
      <c r="L17" s="493"/>
      <c r="M17" s="492"/>
      <c r="N17" s="494"/>
      <c r="O17" s="482">
        <v>12.237872</v>
      </c>
      <c r="P17" s="490">
        <v>3.469788</v>
      </c>
      <c r="Q17" s="482">
        <v>29.978847</v>
      </c>
      <c r="R17" s="490">
        <v>12.485621</v>
      </c>
      <c r="S17" s="491"/>
      <c r="T17" s="492"/>
      <c r="U17" s="491"/>
      <c r="V17" s="493"/>
      <c r="W17" s="492"/>
      <c r="X17" s="494"/>
    </row>
    <row r="18" spans="2:24" ht="15" thickBot="1">
      <c r="B18" s="129" t="s">
        <v>286</v>
      </c>
      <c r="C18" s="497">
        <f>+C10+C13+C16+C17</f>
        <v>1904.1717555</v>
      </c>
      <c r="D18" s="498">
        <f>+D10+D13+D16+D17</f>
        <v>1673.4942735</v>
      </c>
      <c r="E18" s="499">
        <v>252.946893</v>
      </c>
      <c r="F18" s="500">
        <v>62.007461</v>
      </c>
      <c r="G18" s="499">
        <v>796.51092</v>
      </c>
      <c r="H18" s="500">
        <v>205.806264</v>
      </c>
      <c r="I18" s="499">
        <v>168.538254</v>
      </c>
      <c r="J18" s="500">
        <v>130.36</v>
      </c>
      <c r="K18" s="499">
        <v>0</v>
      </c>
      <c r="L18" s="501">
        <v>0</v>
      </c>
      <c r="M18" s="500">
        <v>0</v>
      </c>
      <c r="N18" s="500">
        <v>15224.950837</v>
      </c>
      <c r="O18" s="499">
        <v>255.757834</v>
      </c>
      <c r="P18" s="500">
        <v>112.688913</v>
      </c>
      <c r="Q18" s="499">
        <v>769.025569</v>
      </c>
      <c r="R18" s="500">
        <v>236.534807</v>
      </c>
      <c r="S18" s="499">
        <v>199.575</v>
      </c>
      <c r="T18" s="500">
        <v>199.575</v>
      </c>
      <c r="U18" s="499">
        <v>0</v>
      </c>
      <c r="V18" s="501">
        <v>0</v>
      </c>
      <c r="W18" s="500">
        <v>0</v>
      </c>
      <c r="X18" s="500">
        <v>15304.480037</v>
      </c>
    </row>
  </sheetData>
  <sheetProtection sheet="1" objects="1" scenarios="1" formatCells="0" formatColumns="0" formatRows="0"/>
  <mergeCells count="20">
    <mergeCell ref="C2:X2"/>
    <mergeCell ref="C3:X3"/>
    <mergeCell ref="C4:X4"/>
    <mergeCell ref="C6:D6"/>
    <mergeCell ref="E6:N6"/>
    <mergeCell ref="O6:X6"/>
    <mergeCell ref="C8:C9"/>
    <mergeCell ref="D8:D9"/>
    <mergeCell ref="E8:F8"/>
    <mergeCell ref="G8:H8"/>
    <mergeCell ref="I8:J8"/>
    <mergeCell ref="Q8:R8"/>
    <mergeCell ref="S8:T8"/>
    <mergeCell ref="U8:W8"/>
    <mergeCell ref="X8:X9"/>
    <mergeCell ref="E7:N7"/>
    <mergeCell ref="O7:X7"/>
    <mergeCell ref="K8:M8"/>
    <mergeCell ref="N8:N9"/>
    <mergeCell ref="O8:P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2" r:id="rId2"/>
  <drawing r:id="rId1"/>
</worksheet>
</file>

<file path=xl/worksheets/sheet7.xml><?xml version="1.0" encoding="utf-8"?>
<worksheet xmlns="http://schemas.openxmlformats.org/spreadsheetml/2006/main" xmlns:r="http://schemas.openxmlformats.org/officeDocument/2006/relationships">
  <dimension ref="B1:S313"/>
  <sheetViews>
    <sheetView showGridLines="0" zoomScale="80" zoomScaleNormal="80" zoomScalePageLayoutView="0" workbookViewId="0" topLeftCell="C1">
      <selection activeCell="C1" sqref="C1"/>
    </sheetView>
  </sheetViews>
  <sheetFormatPr defaultColWidth="9.140625" defaultRowHeight="0" customHeight="1" zeroHeight="1"/>
  <cols>
    <col min="1" max="1" width="2.57421875" style="131" customWidth="1"/>
    <col min="2" max="2" width="30.00390625" style="131" customWidth="1"/>
    <col min="3" max="3" width="81.57421875" style="131" customWidth="1"/>
    <col min="4" max="4" width="28.28125" style="131" customWidth="1"/>
    <col min="5" max="6" width="23.140625" style="131" customWidth="1"/>
    <col min="7" max="7" width="23.140625" style="148" customWidth="1"/>
    <col min="8" max="8" width="30.7109375" style="131" customWidth="1"/>
    <col min="9" max="10" width="23.140625" style="131" customWidth="1"/>
    <col min="11" max="11" width="23.140625" style="148" customWidth="1"/>
    <col min="12" max="16384" width="9.140625" style="131" customWidth="1"/>
  </cols>
  <sheetData>
    <row r="1" spans="2:11" ht="22.5">
      <c r="B1" s="130"/>
      <c r="D1" s="132">
        <v>201712</v>
      </c>
      <c r="E1" s="132">
        <v>201712</v>
      </c>
      <c r="F1" s="132">
        <v>201712</v>
      </c>
      <c r="G1" s="132">
        <v>201712</v>
      </c>
      <c r="H1" s="132">
        <v>201806</v>
      </c>
      <c r="I1" s="132">
        <v>201806</v>
      </c>
      <c r="J1" s="132">
        <v>201806</v>
      </c>
      <c r="K1" s="132">
        <v>201806</v>
      </c>
    </row>
    <row r="2" spans="2:11" ht="38.25" customHeight="1">
      <c r="B2" s="130"/>
      <c r="C2" s="656" t="s">
        <v>0</v>
      </c>
      <c r="D2" s="656"/>
      <c r="E2" s="656"/>
      <c r="F2" s="656"/>
      <c r="G2" s="656"/>
      <c r="H2" s="656"/>
      <c r="I2" s="656"/>
      <c r="J2" s="656"/>
      <c r="K2" s="656"/>
    </row>
    <row r="3" spans="2:11" ht="31.5" customHeight="1">
      <c r="B3" s="130"/>
      <c r="C3" s="657" t="s">
        <v>287</v>
      </c>
      <c r="D3" s="657"/>
      <c r="E3" s="657"/>
      <c r="F3" s="657"/>
      <c r="G3" s="657"/>
      <c r="H3" s="657"/>
      <c r="I3" s="657"/>
      <c r="J3" s="657"/>
      <c r="K3" s="657"/>
    </row>
    <row r="4" spans="2:11" ht="31.5" customHeight="1">
      <c r="B4" s="130"/>
      <c r="C4" s="658" t="str">
        <f>Cover!C5</f>
        <v>Intesa Sanpaolo SpA</v>
      </c>
      <c r="D4" s="658"/>
      <c r="E4" s="658"/>
      <c r="F4" s="658"/>
      <c r="G4" s="658"/>
      <c r="H4" s="658"/>
      <c r="I4" s="658"/>
      <c r="J4" s="658"/>
      <c r="K4" s="658"/>
    </row>
    <row r="5" spans="2:11" ht="15.75" customHeight="1" thickBot="1">
      <c r="B5" s="130"/>
      <c r="C5" s="133"/>
      <c r="D5" s="133"/>
      <c r="E5" s="133"/>
      <c r="F5" s="133"/>
      <c r="G5" s="133"/>
      <c r="H5" s="133"/>
      <c r="I5" s="133"/>
      <c r="J5" s="133"/>
      <c r="K5" s="133"/>
    </row>
    <row r="6" spans="2:11" ht="32.25" customHeight="1" thickBot="1">
      <c r="B6" s="130"/>
      <c r="D6" s="647" t="s">
        <v>288</v>
      </c>
      <c r="E6" s="648"/>
      <c r="F6" s="648"/>
      <c r="G6" s="648"/>
      <c r="H6" s="648"/>
      <c r="I6" s="648"/>
      <c r="J6" s="648"/>
      <c r="K6" s="649"/>
    </row>
    <row r="7" spans="2:11" ht="32.25" customHeight="1" thickBot="1">
      <c r="B7" s="130"/>
      <c r="C7" s="134"/>
      <c r="D7" s="647" t="s">
        <v>11</v>
      </c>
      <c r="E7" s="648"/>
      <c r="F7" s="648"/>
      <c r="G7" s="649"/>
      <c r="H7" s="647" t="s">
        <v>12</v>
      </c>
      <c r="I7" s="648"/>
      <c r="J7" s="648"/>
      <c r="K7" s="649"/>
    </row>
    <row r="8" spans="2:11" ht="51" customHeight="1">
      <c r="B8" s="135"/>
      <c r="C8" s="134"/>
      <c r="D8" s="643" t="s">
        <v>289</v>
      </c>
      <c r="E8" s="654" t="s">
        <v>290</v>
      </c>
      <c r="F8" s="650" t="s">
        <v>291</v>
      </c>
      <c r="G8" s="652" t="s">
        <v>292</v>
      </c>
      <c r="H8" s="643" t="s">
        <v>289</v>
      </c>
      <c r="I8" s="654" t="s">
        <v>290</v>
      </c>
      <c r="J8" s="650" t="s">
        <v>291</v>
      </c>
      <c r="K8" s="652" t="s">
        <v>292</v>
      </c>
    </row>
    <row r="9" spans="3:11" ht="33" customHeight="1" thickBot="1">
      <c r="C9" s="502" t="s">
        <v>10</v>
      </c>
      <c r="D9" s="644"/>
      <c r="E9" s="655"/>
      <c r="F9" s="651"/>
      <c r="G9" s="653"/>
      <c r="H9" s="644"/>
      <c r="I9" s="655"/>
      <c r="J9" s="651"/>
      <c r="K9" s="653"/>
    </row>
    <row r="10" spans="2:11" ht="15.75" customHeight="1">
      <c r="B10" s="640" t="s">
        <v>293</v>
      </c>
      <c r="C10" s="136" t="s">
        <v>294</v>
      </c>
      <c r="D10" s="297">
        <v>134964.545041</v>
      </c>
      <c r="E10" s="298">
        <v>149179.134984</v>
      </c>
      <c r="F10" s="298">
        <v>20484.820781</v>
      </c>
      <c r="G10" s="137"/>
      <c r="H10" s="297">
        <v>130864.3719</v>
      </c>
      <c r="I10" s="298">
        <v>145538.654717</v>
      </c>
      <c r="J10" s="298">
        <v>19108.657197</v>
      </c>
      <c r="K10" s="137"/>
    </row>
    <row r="11" spans="2:11" ht="15.75" customHeight="1">
      <c r="B11" s="641"/>
      <c r="C11" s="138" t="s">
        <v>295</v>
      </c>
      <c r="D11" s="299">
        <v>1157.038408</v>
      </c>
      <c r="E11" s="300">
        <v>1191.089563</v>
      </c>
      <c r="F11" s="300">
        <v>479.264297</v>
      </c>
      <c r="G11" s="139"/>
      <c r="H11" s="299">
        <v>965.270159</v>
      </c>
      <c r="I11" s="300">
        <v>1010.657306</v>
      </c>
      <c r="J11" s="300">
        <v>351.222518</v>
      </c>
      <c r="K11" s="139"/>
    </row>
    <row r="12" spans="2:11" ht="15.75" customHeight="1">
      <c r="B12" s="641"/>
      <c r="C12" s="138" t="s">
        <v>296</v>
      </c>
      <c r="D12" s="299">
        <v>1661.837866</v>
      </c>
      <c r="E12" s="300">
        <v>853.366516</v>
      </c>
      <c r="F12" s="300">
        <v>743.42857</v>
      </c>
      <c r="G12" s="139"/>
      <c r="H12" s="299">
        <v>1686.724981</v>
      </c>
      <c r="I12" s="300">
        <v>805.715304</v>
      </c>
      <c r="J12" s="300">
        <v>673.130506</v>
      </c>
      <c r="K12" s="139"/>
    </row>
    <row r="13" spans="2:11" ht="15.75" customHeight="1">
      <c r="B13" s="641"/>
      <c r="C13" s="138" t="s">
        <v>297</v>
      </c>
      <c r="D13" s="299">
        <v>1904.550443</v>
      </c>
      <c r="E13" s="300">
        <v>1789.247567</v>
      </c>
      <c r="F13" s="300">
        <v>0</v>
      </c>
      <c r="G13" s="139"/>
      <c r="H13" s="299">
        <v>1977.242892</v>
      </c>
      <c r="I13" s="300">
        <v>1863.993643</v>
      </c>
      <c r="J13" s="300">
        <v>0</v>
      </c>
      <c r="K13" s="139"/>
    </row>
    <row r="14" spans="2:11" ht="15.75" customHeight="1">
      <c r="B14" s="641"/>
      <c r="C14" s="138" t="s">
        <v>298</v>
      </c>
      <c r="D14" s="299">
        <v>137.036793</v>
      </c>
      <c r="E14" s="300">
        <v>143.303237</v>
      </c>
      <c r="F14" s="300">
        <v>0</v>
      </c>
      <c r="G14" s="139"/>
      <c r="H14" s="299">
        <v>224.740332</v>
      </c>
      <c r="I14" s="300">
        <v>236.524275</v>
      </c>
      <c r="J14" s="300">
        <v>0</v>
      </c>
      <c r="K14" s="139"/>
    </row>
    <row r="15" spans="2:11" ht="15.75" customHeight="1">
      <c r="B15" s="641"/>
      <c r="C15" s="138" t="s">
        <v>299</v>
      </c>
      <c r="D15" s="299">
        <v>13637.11002</v>
      </c>
      <c r="E15" s="300">
        <v>12395.336303</v>
      </c>
      <c r="F15" s="300">
        <v>3277.954618</v>
      </c>
      <c r="G15" s="139"/>
      <c r="H15" s="299">
        <v>15092.634166</v>
      </c>
      <c r="I15" s="300">
        <v>13261.894631</v>
      </c>
      <c r="J15" s="300">
        <v>3272.061326</v>
      </c>
      <c r="K15" s="139"/>
    </row>
    <row r="16" spans="2:11" ht="15.75" customHeight="1">
      <c r="B16" s="641"/>
      <c r="C16" s="138" t="s">
        <v>300</v>
      </c>
      <c r="D16" s="299">
        <v>43336.787167</v>
      </c>
      <c r="E16" s="300">
        <v>26378.316269</v>
      </c>
      <c r="F16" s="300">
        <v>25565.255372</v>
      </c>
      <c r="G16" s="139"/>
      <c r="H16" s="299">
        <v>42691.277377</v>
      </c>
      <c r="I16" s="300">
        <v>26262.252135</v>
      </c>
      <c r="J16" s="300">
        <v>25348.883041</v>
      </c>
      <c r="K16" s="139"/>
    </row>
    <row r="17" spans="2:11" ht="15.75" customHeight="1">
      <c r="B17" s="641"/>
      <c r="C17" s="140" t="s">
        <v>301</v>
      </c>
      <c r="D17" s="299">
        <v>11139.174348</v>
      </c>
      <c r="E17" s="300">
        <v>7125.021408</v>
      </c>
      <c r="F17" s="300">
        <v>6774.219098</v>
      </c>
      <c r="G17" s="139"/>
      <c r="H17" s="299">
        <v>10742.904873</v>
      </c>
      <c r="I17" s="300">
        <v>6993.281636</v>
      </c>
      <c r="J17" s="300">
        <v>6575.252626</v>
      </c>
      <c r="K17" s="139"/>
    </row>
    <row r="18" spans="2:11" ht="15.75" customHeight="1">
      <c r="B18" s="641"/>
      <c r="C18" s="138" t="s">
        <v>302</v>
      </c>
      <c r="D18" s="299">
        <v>41012.591915</v>
      </c>
      <c r="E18" s="300">
        <v>30984.956205</v>
      </c>
      <c r="F18" s="300">
        <v>22405.631868</v>
      </c>
      <c r="G18" s="139"/>
      <c r="H18" s="299">
        <v>38838.798891</v>
      </c>
      <c r="I18" s="300">
        <v>29441.899385</v>
      </c>
      <c r="J18" s="300">
        <v>21381.111339</v>
      </c>
      <c r="K18" s="139"/>
    </row>
    <row r="19" spans="2:11" ht="15.75" customHeight="1">
      <c r="B19" s="641"/>
      <c r="C19" s="140" t="s">
        <v>301</v>
      </c>
      <c r="D19" s="299">
        <v>7106.454717</v>
      </c>
      <c r="E19" s="300">
        <v>4223.422663</v>
      </c>
      <c r="F19" s="300">
        <v>2422.894665</v>
      </c>
      <c r="G19" s="139"/>
      <c r="H19" s="299">
        <v>5341.347238</v>
      </c>
      <c r="I19" s="300">
        <v>3562.931476</v>
      </c>
      <c r="J19" s="300">
        <v>2041.896455</v>
      </c>
      <c r="K19" s="139"/>
    </row>
    <row r="20" spans="2:11" ht="15.75" customHeight="1">
      <c r="B20" s="641"/>
      <c r="C20" s="138" t="s">
        <v>303</v>
      </c>
      <c r="D20" s="299">
        <v>8610.722338</v>
      </c>
      <c r="E20" s="300">
        <v>8511.318839</v>
      </c>
      <c r="F20" s="300">
        <v>3188.080445</v>
      </c>
      <c r="G20" s="139"/>
      <c r="H20" s="299">
        <v>7511.323303</v>
      </c>
      <c r="I20" s="300">
        <v>7389.315436</v>
      </c>
      <c r="J20" s="300">
        <v>2791.698818</v>
      </c>
      <c r="K20" s="139"/>
    </row>
    <row r="21" spans="2:11" ht="15.75" customHeight="1">
      <c r="B21" s="641"/>
      <c r="C21" s="140" t="s">
        <v>301</v>
      </c>
      <c r="D21" s="299">
        <v>1840.374917</v>
      </c>
      <c r="E21" s="300">
        <v>1816.076732</v>
      </c>
      <c r="F21" s="300">
        <v>665.683962</v>
      </c>
      <c r="G21" s="139"/>
      <c r="H21" s="299">
        <v>1918.682037</v>
      </c>
      <c r="I21" s="300">
        <v>1864.137149</v>
      </c>
      <c r="J21" s="300">
        <v>682.406986</v>
      </c>
      <c r="K21" s="139"/>
    </row>
    <row r="22" spans="2:11" ht="15.75" customHeight="1">
      <c r="B22" s="641"/>
      <c r="C22" s="138" t="s">
        <v>304</v>
      </c>
      <c r="D22" s="299">
        <v>7916.22274</v>
      </c>
      <c r="E22" s="300">
        <v>3342.08523</v>
      </c>
      <c r="F22" s="300">
        <v>3569.45973</v>
      </c>
      <c r="G22" s="301">
        <v>4205.20769</v>
      </c>
      <c r="H22" s="299">
        <v>7488.72867</v>
      </c>
      <c r="I22" s="300">
        <v>2916.930818</v>
      </c>
      <c r="J22" s="300">
        <v>3109.478748</v>
      </c>
      <c r="K22" s="301">
        <v>4376.927931</v>
      </c>
    </row>
    <row r="23" spans="2:11" ht="15.75" customHeight="1">
      <c r="B23" s="641"/>
      <c r="C23" s="138" t="s">
        <v>305</v>
      </c>
      <c r="D23" s="299">
        <v>1333.919787</v>
      </c>
      <c r="E23" s="300">
        <v>1193.161677</v>
      </c>
      <c r="F23" s="300">
        <v>1789.742515</v>
      </c>
      <c r="G23" s="139"/>
      <c r="H23" s="299">
        <v>1669.836825</v>
      </c>
      <c r="I23" s="300">
        <v>1381.881788</v>
      </c>
      <c r="J23" s="300">
        <v>2072.822677</v>
      </c>
      <c r="K23" s="139"/>
    </row>
    <row r="24" spans="2:11" ht="15.75" customHeight="1">
      <c r="B24" s="641"/>
      <c r="C24" s="138" t="s">
        <v>306</v>
      </c>
      <c r="D24" s="299">
        <v>539.458717</v>
      </c>
      <c r="E24" s="300">
        <v>539.458717</v>
      </c>
      <c r="F24" s="300">
        <v>130.038393</v>
      </c>
      <c r="G24" s="139"/>
      <c r="H24" s="299">
        <v>557.267182</v>
      </c>
      <c r="I24" s="300">
        <v>556.689552</v>
      </c>
      <c r="J24" s="300">
        <v>83.319544</v>
      </c>
      <c r="K24" s="139"/>
    </row>
    <row r="25" spans="2:11" ht="15.75" customHeight="1">
      <c r="B25" s="641"/>
      <c r="C25" s="138" t="s">
        <v>307</v>
      </c>
      <c r="D25" s="299">
        <v>0.236077</v>
      </c>
      <c r="E25" s="300">
        <v>0.236077</v>
      </c>
      <c r="F25" s="300">
        <v>0.047215</v>
      </c>
      <c r="G25" s="139"/>
      <c r="H25" s="299">
        <v>0.236094</v>
      </c>
      <c r="I25" s="300">
        <v>0.236094</v>
      </c>
      <c r="J25" s="300">
        <v>0.047219</v>
      </c>
      <c r="K25" s="139"/>
    </row>
    <row r="26" spans="2:11" ht="15.75" customHeight="1">
      <c r="B26" s="641"/>
      <c r="C26" s="138" t="s">
        <v>308</v>
      </c>
      <c r="D26" s="299">
        <v>2305.885213</v>
      </c>
      <c r="E26" s="300">
        <v>1596.172153</v>
      </c>
      <c r="F26" s="300">
        <v>1542.30836</v>
      </c>
      <c r="G26" s="139"/>
      <c r="H26" s="299">
        <v>2591.723171</v>
      </c>
      <c r="I26" s="300">
        <v>1817.761454</v>
      </c>
      <c r="J26" s="300">
        <v>1847.563573</v>
      </c>
      <c r="K26" s="139"/>
    </row>
    <row r="27" spans="2:11" ht="15.75" customHeight="1">
      <c r="B27" s="641"/>
      <c r="C27" s="138" t="s">
        <v>309</v>
      </c>
      <c r="D27" s="299">
        <v>5626.150196</v>
      </c>
      <c r="E27" s="300">
        <v>5625.788082</v>
      </c>
      <c r="F27" s="300">
        <v>10189.203518</v>
      </c>
      <c r="G27" s="139"/>
      <c r="H27" s="299">
        <v>2465.89691</v>
      </c>
      <c r="I27" s="300">
        <v>2465.894638</v>
      </c>
      <c r="J27" s="300">
        <v>2724.073317</v>
      </c>
      <c r="K27" s="139"/>
    </row>
    <row r="28" spans="2:11" ht="15.75" customHeight="1">
      <c r="B28" s="641"/>
      <c r="C28" s="138" t="s">
        <v>310</v>
      </c>
      <c r="D28" s="166">
        <v>2592.29441</v>
      </c>
      <c r="E28" s="302">
        <v>2578.319229</v>
      </c>
      <c r="F28" s="302">
        <v>2346.166313</v>
      </c>
      <c r="G28" s="141"/>
      <c r="H28" s="166">
        <v>2892.934095</v>
      </c>
      <c r="I28" s="302">
        <v>2851.892369</v>
      </c>
      <c r="J28" s="302">
        <v>2571.011835</v>
      </c>
      <c r="K28" s="141"/>
    </row>
    <row r="29" spans="2:11" ht="15.75" customHeight="1">
      <c r="B29" s="641"/>
      <c r="C29" s="142" t="s">
        <v>311</v>
      </c>
      <c r="D29" s="303">
        <v>16394.183853</v>
      </c>
      <c r="E29" s="304">
        <v>16372.250559</v>
      </c>
      <c r="F29" s="304">
        <v>9757.081081</v>
      </c>
      <c r="G29" s="143"/>
      <c r="H29" s="303">
        <v>14737.425084</v>
      </c>
      <c r="I29" s="304">
        <v>14708.974725</v>
      </c>
      <c r="J29" s="304">
        <v>9483.623137</v>
      </c>
      <c r="K29" s="143"/>
    </row>
    <row r="30" spans="2:11" ht="18" customHeight="1" thickBot="1">
      <c r="B30" s="642"/>
      <c r="C30" s="144" t="s">
        <v>312</v>
      </c>
      <c r="D30" s="145">
        <f>+D10+D11+D12+D13+D14+D15+D16+D18+D20+D22+D23+D24+D25+D26+D27+D28+D29</f>
        <v>283130.57098399993</v>
      </c>
      <c r="E30" s="146">
        <f>+E10+E11+E12+E13+E14+E15+E16+E18+E20+E23+E22+E24+E25+E26+E27+E28+E29</f>
        <v>262673.541207</v>
      </c>
      <c r="F30" s="146">
        <f>+F10+F11+F12+F13+F14+F15+F16+F18+F20+F23+F22+F24+F25+F26+F27+F28+F29</f>
        <v>105468.48307599997</v>
      </c>
      <c r="G30" s="305">
        <v>4848.114833</v>
      </c>
      <c r="H30" s="145">
        <f>+H10+H11+H12+H13+H14+H15+H16+H18+H20+H23+H22+H24+H25+H26+H27+H28+H29</f>
        <v>272256.43203200004</v>
      </c>
      <c r="I30" s="146">
        <f>+I10+I11+I12+I13+I14+I15+I16+I18+I20+I23+I22+I24+I25+I26+I27+I28+I29</f>
        <v>252511.16827</v>
      </c>
      <c r="J30" s="146">
        <f>+J10+J11+J12+J13+J14+J15+J16+J18+J20+J23+J22+J24+J25+J26+J27+J28+J29</f>
        <v>94818.70479500001</v>
      </c>
      <c r="K30" s="306">
        <v>5477.092723999999</v>
      </c>
    </row>
    <row r="31" ht="17.25" customHeight="1">
      <c r="B31" s="147" t="s">
        <v>313</v>
      </c>
    </row>
    <row r="32" s="1" customFormat="1" ht="17.25" customHeight="1">
      <c r="B32" s="147"/>
    </row>
    <row r="33" ht="14.25"/>
    <row r="34" ht="23.25" customHeight="1" thickBot="1">
      <c r="B34" s="503"/>
    </row>
    <row r="35" spans="2:11" ht="32.25" customHeight="1" thickBot="1">
      <c r="B35" s="130"/>
      <c r="C35" s="134"/>
      <c r="D35" s="647" t="s">
        <v>288</v>
      </c>
      <c r="E35" s="648"/>
      <c r="F35" s="648"/>
      <c r="G35" s="648"/>
      <c r="H35" s="648"/>
      <c r="I35" s="648"/>
      <c r="J35" s="648"/>
      <c r="K35" s="649"/>
    </row>
    <row r="36" spans="2:11" ht="32.25" customHeight="1" thickBot="1">
      <c r="B36" s="130"/>
      <c r="C36" s="134"/>
      <c r="D36" s="647" t="s">
        <v>11</v>
      </c>
      <c r="E36" s="648"/>
      <c r="F36" s="648"/>
      <c r="G36" s="649"/>
      <c r="H36" s="647" t="s">
        <v>12</v>
      </c>
      <c r="I36" s="648"/>
      <c r="J36" s="648"/>
      <c r="K36" s="649"/>
    </row>
    <row r="37" spans="2:11" ht="51" customHeight="1">
      <c r="B37" s="135"/>
      <c r="C37" s="134"/>
      <c r="D37" s="643" t="s">
        <v>289</v>
      </c>
      <c r="E37" s="645" t="s">
        <v>290</v>
      </c>
      <c r="F37" s="636" t="s">
        <v>291</v>
      </c>
      <c r="G37" s="638" t="s">
        <v>314</v>
      </c>
      <c r="H37" s="643" t="s">
        <v>289</v>
      </c>
      <c r="I37" s="645" t="s">
        <v>290</v>
      </c>
      <c r="J37" s="636" t="s">
        <v>291</v>
      </c>
      <c r="K37" s="638" t="s">
        <v>314</v>
      </c>
    </row>
    <row r="38" spans="2:11" ht="33" customHeight="1" thickBot="1">
      <c r="B38" s="132">
        <v>1</v>
      </c>
      <c r="C38" s="502" t="s">
        <v>10</v>
      </c>
      <c r="D38" s="644"/>
      <c r="E38" s="646"/>
      <c r="F38" s="637"/>
      <c r="G38" s="639"/>
      <c r="H38" s="644"/>
      <c r="I38" s="646"/>
      <c r="J38" s="637"/>
      <c r="K38" s="639"/>
    </row>
    <row r="39" spans="2:11" ht="15.75" customHeight="1">
      <c r="B39" s="640" t="s">
        <v>484</v>
      </c>
      <c r="C39" s="136" t="s">
        <v>294</v>
      </c>
      <c r="D39" s="297">
        <v>85893.672706</v>
      </c>
      <c r="E39" s="307">
        <v>100634.556451</v>
      </c>
      <c r="F39" s="307">
        <v>13923.789238</v>
      </c>
      <c r="G39" s="149"/>
      <c r="H39" s="297">
        <v>84290.559199</v>
      </c>
      <c r="I39" s="307">
        <v>100026.435</v>
      </c>
      <c r="J39" s="307">
        <v>13436.323211</v>
      </c>
      <c r="K39" s="149"/>
    </row>
    <row r="40" spans="2:11" ht="15.75" customHeight="1">
      <c r="B40" s="641"/>
      <c r="C40" s="138" t="s">
        <v>295</v>
      </c>
      <c r="D40" s="299">
        <v>167.779721</v>
      </c>
      <c r="E40" s="308">
        <v>99.237084</v>
      </c>
      <c r="F40" s="308">
        <v>19.777141</v>
      </c>
      <c r="G40" s="150"/>
      <c r="H40" s="299">
        <v>104.024022</v>
      </c>
      <c r="I40" s="308">
        <v>80.460562</v>
      </c>
      <c r="J40" s="308">
        <v>16.02534</v>
      </c>
      <c r="K40" s="150"/>
    </row>
    <row r="41" spans="2:11" ht="15.75" customHeight="1">
      <c r="B41" s="641"/>
      <c r="C41" s="138" t="s">
        <v>296</v>
      </c>
      <c r="D41" s="299">
        <v>509.091377</v>
      </c>
      <c r="E41" s="308">
        <v>396.899393</v>
      </c>
      <c r="F41" s="308">
        <v>371.261234</v>
      </c>
      <c r="G41" s="150"/>
      <c r="H41" s="299">
        <v>462.122916</v>
      </c>
      <c r="I41" s="308">
        <v>351.869263</v>
      </c>
      <c r="J41" s="308">
        <v>331.531815</v>
      </c>
      <c r="K41" s="150"/>
    </row>
    <row r="42" spans="2:11" ht="15.75" customHeight="1">
      <c r="B42" s="641"/>
      <c r="C42" s="138" t="s">
        <v>297</v>
      </c>
      <c r="D42" s="299">
        <v>0</v>
      </c>
      <c r="E42" s="308">
        <v>0</v>
      </c>
      <c r="F42" s="308">
        <v>0</v>
      </c>
      <c r="G42" s="150"/>
      <c r="H42" s="299">
        <v>0</v>
      </c>
      <c r="I42" s="308">
        <v>0</v>
      </c>
      <c r="J42" s="308">
        <v>0</v>
      </c>
      <c r="K42" s="150"/>
    </row>
    <row r="43" spans="2:11" ht="15.75" customHeight="1">
      <c r="B43" s="641"/>
      <c r="C43" s="138" t="s">
        <v>298</v>
      </c>
      <c r="D43" s="299">
        <v>0</v>
      </c>
      <c r="E43" s="308">
        <v>0</v>
      </c>
      <c r="F43" s="308">
        <v>0</v>
      </c>
      <c r="G43" s="150"/>
      <c r="H43" s="299">
        <v>0</v>
      </c>
      <c r="I43" s="308">
        <v>0</v>
      </c>
      <c r="J43" s="308">
        <v>0</v>
      </c>
      <c r="K43" s="150"/>
    </row>
    <row r="44" spans="2:11" ht="15.75" customHeight="1">
      <c r="B44" s="641"/>
      <c r="C44" s="138" t="s">
        <v>299</v>
      </c>
      <c r="D44" s="299">
        <v>3272.767927</v>
      </c>
      <c r="E44" s="308">
        <v>3260.622816</v>
      </c>
      <c r="F44" s="308">
        <v>842.310432</v>
      </c>
      <c r="G44" s="150"/>
      <c r="H44" s="299">
        <v>3620.720044</v>
      </c>
      <c r="I44" s="308">
        <v>2832.497783</v>
      </c>
      <c r="J44" s="308">
        <v>642.657678</v>
      </c>
      <c r="K44" s="150"/>
    </row>
    <row r="45" spans="2:11" ht="15.75" customHeight="1">
      <c r="B45" s="641"/>
      <c r="C45" s="138" t="s">
        <v>300</v>
      </c>
      <c r="D45" s="299">
        <v>22283.268769</v>
      </c>
      <c r="E45" s="308">
        <v>10135.268175</v>
      </c>
      <c r="F45" s="308">
        <v>9854.132415</v>
      </c>
      <c r="G45" s="150"/>
      <c r="H45" s="299">
        <v>21666.765426</v>
      </c>
      <c r="I45" s="308">
        <v>9840.724053</v>
      </c>
      <c r="J45" s="308">
        <v>9515.380376</v>
      </c>
      <c r="K45" s="150"/>
    </row>
    <row r="46" spans="2:11" ht="15.75" customHeight="1">
      <c r="B46" s="641"/>
      <c r="C46" s="140" t="s">
        <v>301</v>
      </c>
      <c r="D46" s="299">
        <v>8277.979337</v>
      </c>
      <c r="E46" s="308">
        <v>4834.789087</v>
      </c>
      <c r="F46" s="308">
        <v>4617.812587</v>
      </c>
      <c r="G46" s="150"/>
      <c r="H46" s="299">
        <v>7537.843862</v>
      </c>
      <c r="I46" s="308">
        <v>4424.442827</v>
      </c>
      <c r="J46" s="308">
        <v>4164.750826</v>
      </c>
      <c r="K46" s="150"/>
    </row>
    <row r="47" spans="2:11" ht="15.75" customHeight="1">
      <c r="B47" s="641"/>
      <c r="C47" s="138" t="s">
        <v>302</v>
      </c>
      <c r="D47" s="299">
        <v>34295.963525</v>
      </c>
      <c r="E47" s="308">
        <v>25182.77757</v>
      </c>
      <c r="F47" s="308">
        <v>18255.338899</v>
      </c>
      <c r="G47" s="150"/>
      <c r="H47" s="299">
        <v>31698.94087</v>
      </c>
      <c r="I47" s="308">
        <v>23354.0634</v>
      </c>
      <c r="J47" s="308">
        <v>17031.011136</v>
      </c>
      <c r="K47" s="150"/>
    </row>
    <row r="48" spans="2:11" ht="15.75" customHeight="1">
      <c r="B48" s="641"/>
      <c r="C48" s="140" t="s">
        <v>301</v>
      </c>
      <c r="D48" s="299">
        <v>6296.305217</v>
      </c>
      <c r="E48" s="308">
        <v>3550.539174</v>
      </c>
      <c r="F48" s="308">
        <v>2031.218633</v>
      </c>
      <c r="G48" s="150"/>
      <c r="H48" s="299">
        <v>4368.965844</v>
      </c>
      <c r="I48" s="308">
        <v>2728.601298</v>
      </c>
      <c r="J48" s="308">
        <v>1562.104836</v>
      </c>
      <c r="K48" s="150"/>
    </row>
    <row r="49" spans="2:11" ht="15.75" customHeight="1">
      <c r="B49" s="641"/>
      <c r="C49" s="138" t="s">
        <v>303</v>
      </c>
      <c r="D49" s="299">
        <v>6481.905144</v>
      </c>
      <c r="E49" s="308">
        <v>6428.139186</v>
      </c>
      <c r="F49" s="308">
        <v>2443.687065</v>
      </c>
      <c r="G49" s="150"/>
      <c r="H49" s="299">
        <v>5274.267007</v>
      </c>
      <c r="I49" s="308">
        <v>5198.91704</v>
      </c>
      <c r="J49" s="308">
        <v>2004.43737</v>
      </c>
      <c r="K49" s="150"/>
    </row>
    <row r="50" spans="2:11" ht="15.75" customHeight="1">
      <c r="B50" s="641"/>
      <c r="C50" s="140" t="s">
        <v>301</v>
      </c>
      <c r="D50" s="299">
        <v>1769.944466</v>
      </c>
      <c r="E50" s="308">
        <v>1749.142197</v>
      </c>
      <c r="F50" s="308">
        <v>640.83844</v>
      </c>
      <c r="G50" s="150"/>
      <c r="H50" s="299">
        <v>1839.77992</v>
      </c>
      <c r="I50" s="308">
        <v>1788.578994</v>
      </c>
      <c r="J50" s="308">
        <v>652.053652</v>
      </c>
      <c r="K50" s="150"/>
    </row>
    <row r="51" spans="2:11" ht="15.75" customHeight="1">
      <c r="B51" s="641"/>
      <c r="C51" s="138" t="s">
        <v>304</v>
      </c>
      <c r="D51" s="299">
        <v>6002.749443</v>
      </c>
      <c r="E51" s="308">
        <v>2528.602103</v>
      </c>
      <c r="F51" s="308">
        <v>2697.645845</v>
      </c>
      <c r="G51" s="309">
        <v>3166.721317</v>
      </c>
      <c r="H51" s="299">
        <v>5692.303849</v>
      </c>
      <c r="I51" s="308">
        <v>2151.656877</v>
      </c>
      <c r="J51" s="308">
        <v>2269.333586</v>
      </c>
      <c r="K51" s="309">
        <v>3386.239145</v>
      </c>
    </row>
    <row r="52" spans="2:11" ht="15.75" customHeight="1">
      <c r="B52" s="641"/>
      <c r="C52" s="138" t="s">
        <v>305</v>
      </c>
      <c r="D52" s="299">
        <v>1256.690231</v>
      </c>
      <c r="E52" s="308">
        <v>1124.721848</v>
      </c>
      <c r="F52" s="308">
        <v>1687.082772</v>
      </c>
      <c r="G52" s="150"/>
      <c r="H52" s="299">
        <v>1450.251409</v>
      </c>
      <c r="I52" s="308">
        <v>1179.469851</v>
      </c>
      <c r="J52" s="308">
        <v>1769.204774</v>
      </c>
      <c r="K52" s="150"/>
    </row>
    <row r="53" spans="2:11" ht="15.75" customHeight="1">
      <c r="B53" s="641"/>
      <c r="C53" s="138" t="s">
        <v>306</v>
      </c>
      <c r="D53" s="299">
        <v>85.967642</v>
      </c>
      <c r="E53" s="308">
        <v>85.967642</v>
      </c>
      <c r="F53" s="308">
        <v>8.596764</v>
      </c>
      <c r="G53" s="150"/>
      <c r="H53" s="299">
        <v>153.341589</v>
      </c>
      <c r="I53" s="308">
        <v>153.166806</v>
      </c>
      <c r="J53" s="308">
        <v>16.390542</v>
      </c>
      <c r="K53" s="150"/>
    </row>
    <row r="54" spans="2:11" ht="15.75" customHeight="1">
      <c r="B54" s="641"/>
      <c r="C54" s="138" t="s">
        <v>307</v>
      </c>
      <c r="D54" s="299">
        <v>0.236077</v>
      </c>
      <c r="E54" s="308">
        <v>0.236077</v>
      </c>
      <c r="F54" s="308">
        <v>0.047215</v>
      </c>
      <c r="G54" s="150"/>
      <c r="H54" s="299">
        <v>0.236094</v>
      </c>
      <c r="I54" s="308">
        <v>0.236094</v>
      </c>
      <c r="J54" s="308">
        <v>0.047219</v>
      </c>
      <c r="K54" s="150"/>
    </row>
    <row r="55" spans="2:11" ht="15.75" customHeight="1">
      <c r="B55" s="641"/>
      <c r="C55" s="138" t="s">
        <v>308</v>
      </c>
      <c r="D55" s="299">
        <v>1668.211676</v>
      </c>
      <c r="E55" s="308">
        <v>1108.859846</v>
      </c>
      <c r="F55" s="308">
        <v>1100.243403</v>
      </c>
      <c r="G55" s="150"/>
      <c r="H55" s="299">
        <v>1806.579391</v>
      </c>
      <c r="I55" s="308">
        <v>1132.347649</v>
      </c>
      <c r="J55" s="308">
        <v>1117.369581</v>
      </c>
      <c r="K55" s="150"/>
    </row>
    <row r="56" spans="2:11" ht="15.75" customHeight="1">
      <c r="B56" s="641"/>
      <c r="C56" s="138" t="s">
        <v>309</v>
      </c>
      <c r="D56" s="299">
        <v>5357.570888</v>
      </c>
      <c r="E56" s="308">
        <v>5357.515078</v>
      </c>
      <c r="F56" s="308">
        <v>9684.513363</v>
      </c>
      <c r="G56" s="150"/>
      <c r="H56" s="299">
        <v>2201.842146</v>
      </c>
      <c r="I56" s="308">
        <v>2201.841769</v>
      </c>
      <c r="J56" s="308">
        <v>2342.184769</v>
      </c>
      <c r="K56" s="150"/>
    </row>
    <row r="57" spans="2:11" ht="15.75" customHeight="1">
      <c r="B57" s="641"/>
      <c r="C57" s="138" t="s">
        <v>310</v>
      </c>
      <c r="D57" s="151"/>
      <c r="E57" s="152"/>
      <c r="F57" s="152"/>
      <c r="G57" s="150"/>
      <c r="H57" s="151"/>
      <c r="I57" s="152"/>
      <c r="J57" s="152"/>
      <c r="K57" s="150"/>
    </row>
    <row r="58" spans="2:11" ht="15.75" customHeight="1" thickBot="1">
      <c r="B58" s="641"/>
      <c r="C58" s="138" t="s">
        <v>311</v>
      </c>
      <c r="D58" s="299">
        <v>12579.441524</v>
      </c>
      <c r="E58" s="308">
        <v>12579.441523</v>
      </c>
      <c r="F58" s="308">
        <v>8376.066378</v>
      </c>
      <c r="G58" s="150"/>
      <c r="H58" s="299">
        <v>11712.96211</v>
      </c>
      <c r="I58" s="308">
        <v>11712.974458</v>
      </c>
      <c r="J58" s="308">
        <v>8319.047829</v>
      </c>
      <c r="K58" s="150"/>
    </row>
    <row r="59" spans="2:11" ht="18" customHeight="1" thickBot="1">
      <c r="B59" s="642"/>
      <c r="C59" s="504" t="s">
        <v>315</v>
      </c>
      <c r="D59" s="153"/>
      <c r="E59" s="154"/>
      <c r="F59" s="154"/>
      <c r="G59" s="310">
        <v>3438.229215</v>
      </c>
      <c r="H59" s="153"/>
      <c r="I59" s="154"/>
      <c r="J59" s="154"/>
      <c r="K59" s="310">
        <v>3919.439433999999</v>
      </c>
    </row>
    <row r="60" spans="2:11" ht="14.25">
      <c r="B60" s="147" t="s">
        <v>313</v>
      </c>
      <c r="K60" s="505"/>
    </row>
    <row r="61" ht="14.25">
      <c r="B61" s="147" t="s">
        <v>316</v>
      </c>
    </row>
    <row r="62" ht="23.25" customHeight="1" thickBot="1"/>
    <row r="63" spans="2:11" ht="32.25" customHeight="1" thickBot="1">
      <c r="B63" s="130"/>
      <c r="C63" s="134"/>
      <c r="D63" s="647" t="s">
        <v>288</v>
      </c>
      <c r="E63" s="648"/>
      <c r="F63" s="648"/>
      <c r="G63" s="648"/>
      <c r="H63" s="648"/>
      <c r="I63" s="648"/>
      <c r="J63" s="648"/>
      <c r="K63" s="649"/>
    </row>
    <row r="64" spans="2:11" ht="32.25" customHeight="1" thickBot="1">
      <c r="B64" s="130"/>
      <c r="C64" s="134"/>
      <c r="D64" s="647" t="s">
        <v>11</v>
      </c>
      <c r="E64" s="648"/>
      <c r="F64" s="648"/>
      <c r="G64" s="649"/>
      <c r="H64" s="647" t="s">
        <v>12</v>
      </c>
      <c r="I64" s="648"/>
      <c r="J64" s="648"/>
      <c r="K64" s="649"/>
    </row>
    <row r="65" spans="2:11" ht="51" customHeight="1">
      <c r="B65" s="135"/>
      <c r="C65" s="134"/>
      <c r="D65" s="643" t="s">
        <v>289</v>
      </c>
      <c r="E65" s="645" t="s">
        <v>290</v>
      </c>
      <c r="F65" s="636" t="s">
        <v>291</v>
      </c>
      <c r="G65" s="638" t="s">
        <v>314</v>
      </c>
      <c r="H65" s="643" t="s">
        <v>289</v>
      </c>
      <c r="I65" s="645" t="s">
        <v>290</v>
      </c>
      <c r="J65" s="636" t="s">
        <v>291</v>
      </c>
      <c r="K65" s="638" t="s">
        <v>314</v>
      </c>
    </row>
    <row r="66" spans="2:11" ht="33" customHeight="1" thickBot="1">
      <c r="B66" s="132">
        <v>2</v>
      </c>
      <c r="C66" s="502" t="s">
        <v>10</v>
      </c>
      <c r="D66" s="644"/>
      <c r="E66" s="646"/>
      <c r="F66" s="637"/>
      <c r="G66" s="639"/>
      <c r="H66" s="644"/>
      <c r="I66" s="646"/>
      <c r="J66" s="637"/>
      <c r="K66" s="639"/>
    </row>
    <row r="67" spans="2:19" ht="15.75" customHeight="1">
      <c r="B67" s="640" t="s">
        <v>488</v>
      </c>
      <c r="C67" s="136" t="s">
        <v>294</v>
      </c>
      <c r="D67" s="297">
        <v>7940.929078</v>
      </c>
      <c r="E67" s="307">
        <v>7740.958255</v>
      </c>
      <c r="F67" s="307">
        <v>84.716209</v>
      </c>
      <c r="G67" s="149"/>
      <c r="H67" s="297">
        <v>7534.845826</v>
      </c>
      <c r="I67" s="307">
        <v>7334.696406</v>
      </c>
      <c r="J67" s="307">
        <v>106.132267</v>
      </c>
      <c r="K67" s="149"/>
      <c r="L67" s="506"/>
      <c r="M67" s="506"/>
      <c r="N67" s="506"/>
      <c r="O67" s="506"/>
      <c r="P67" s="506"/>
      <c r="Q67" s="506"/>
      <c r="R67" s="506"/>
      <c r="S67" s="506"/>
    </row>
    <row r="68" spans="2:19" ht="15.75" customHeight="1">
      <c r="B68" s="641"/>
      <c r="C68" s="138" t="s">
        <v>295</v>
      </c>
      <c r="D68" s="299">
        <v>0</v>
      </c>
      <c r="E68" s="308">
        <v>0</v>
      </c>
      <c r="F68" s="308">
        <v>0</v>
      </c>
      <c r="G68" s="150"/>
      <c r="H68" s="299">
        <v>0</v>
      </c>
      <c r="I68" s="308">
        <v>0</v>
      </c>
      <c r="J68" s="308">
        <v>0</v>
      </c>
      <c r="K68" s="150"/>
      <c r="L68" s="506"/>
      <c r="M68" s="506"/>
      <c r="N68" s="506"/>
      <c r="O68" s="506"/>
      <c r="P68" s="506"/>
      <c r="Q68" s="506"/>
      <c r="R68" s="506"/>
      <c r="S68" s="506"/>
    </row>
    <row r="69" spans="2:11" ht="15.75" customHeight="1">
      <c r="B69" s="641"/>
      <c r="C69" s="138" t="s">
        <v>296</v>
      </c>
      <c r="D69" s="299">
        <v>0</v>
      </c>
      <c r="E69" s="308">
        <v>0</v>
      </c>
      <c r="F69" s="308">
        <v>0</v>
      </c>
      <c r="G69" s="150"/>
      <c r="H69" s="299">
        <v>0</v>
      </c>
      <c r="I69" s="308">
        <v>0</v>
      </c>
      <c r="J69" s="308">
        <v>0</v>
      </c>
      <c r="K69" s="150"/>
    </row>
    <row r="70" spans="2:11" ht="15.75" customHeight="1">
      <c r="B70" s="641"/>
      <c r="C70" s="138" t="s">
        <v>297</v>
      </c>
      <c r="D70" s="299">
        <v>0</v>
      </c>
      <c r="E70" s="308">
        <v>0</v>
      </c>
      <c r="F70" s="308">
        <v>0</v>
      </c>
      <c r="G70" s="150"/>
      <c r="H70" s="299">
        <v>2.1E-05</v>
      </c>
      <c r="I70" s="308">
        <v>2.1E-05</v>
      </c>
      <c r="J70" s="308">
        <v>0</v>
      </c>
      <c r="K70" s="150"/>
    </row>
    <row r="71" spans="2:11" ht="15.75" customHeight="1">
      <c r="B71" s="641"/>
      <c r="C71" s="138" t="s">
        <v>298</v>
      </c>
      <c r="D71" s="299">
        <v>0</v>
      </c>
      <c r="E71" s="308">
        <v>0</v>
      </c>
      <c r="F71" s="308">
        <v>0</v>
      </c>
      <c r="G71" s="150"/>
      <c r="H71" s="299">
        <v>0</v>
      </c>
      <c r="I71" s="308">
        <v>0</v>
      </c>
      <c r="J71" s="308">
        <v>0</v>
      </c>
      <c r="K71" s="150"/>
    </row>
    <row r="72" spans="2:11" ht="15.75" customHeight="1">
      <c r="B72" s="641"/>
      <c r="C72" s="138" t="s">
        <v>299</v>
      </c>
      <c r="D72" s="299">
        <v>730.110108</v>
      </c>
      <c r="E72" s="308">
        <v>726.760259</v>
      </c>
      <c r="F72" s="308">
        <v>348.085638</v>
      </c>
      <c r="G72" s="150"/>
      <c r="H72" s="299">
        <v>765.304315</v>
      </c>
      <c r="I72" s="308">
        <v>560.694132</v>
      </c>
      <c r="J72" s="308">
        <v>284.507078</v>
      </c>
      <c r="K72" s="150"/>
    </row>
    <row r="73" spans="2:11" ht="15.75" customHeight="1">
      <c r="B73" s="641"/>
      <c r="C73" s="138" t="s">
        <v>300</v>
      </c>
      <c r="D73" s="299">
        <v>312.197517</v>
      </c>
      <c r="E73" s="308">
        <v>279.169261</v>
      </c>
      <c r="F73" s="308">
        <v>226.368608</v>
      </c>
      <c r="G73" s="150"/>
      <c r="H73" s="299">
        <v>327.813637</v>
      </c>
      <c r="I73" s="308">
        <v>255.952201</v>
      </c>
      <c r="J73" s="308">
        <v>208.42317</v>
      </c>
      <c r="K73" s="150"/>
    </row>
    <row r="74" spans="2:11" ht="15.75" customHeight="1">
      <c r="B74" s="641"/>
      <c r="C74" s="140" t="s">
        <v>301</v>
      </c>
      <c r="D74" s="299">
        <v>6.832508</v>
      </c>
      <c r="E74" s="308">
        <v>5.410122</v>
      </c>
      <c r="F74" s="308">
        <v>5.410119</v>
      </c>
      <c r="G74" s="150"/>
      <c r="H74" s="299">
        <v>1.359017</v>
      </c>
      <c r="I74" s="308">
        <v>0.114763</v>
      </c>
      <c r="J74" s="308">
        <v>0.112572</v>
      </c>
      <c r="K74" s="150"/>
    </row>
    <row r="75" spans="2:11" ht="15.75" customHeight="1">
      <c r="B75" s="641"/>
      <c r="C75" s="138" t="s">
        <v>302</v>
      </c>
      <c r="D75" s="299">
        <v>13.06405</v>
      </c>
      <c r="E75" s="308">
        <v>10.916218</v>
      </c>
      <c r="F75" s="308">
        <v>8.186729</v>
      </c>
      <c r="G75" s="150"/>
      <c r="H75" s="299">
        <v>12.142465</v>
      </c>
      <c r="I75" s="308">
        <v>10.950143</v>
      </c>
      <c r="J75" s="308">
        <v>8.211401</v>
      </c>
      <c r="K75" s="150"/>
    </row>
    <row r="76" spans="2:11" ht="15.75" customHeight="1">
      <c r="B76" s="641"/>
      <c r="C76" s="140" t="s">
        <v>301</v>
      </c>
      <c r="D76" s="299">
        <v>0.002528</v>
      </c>
      <c r="E76" s="308">
        <v>0.002454</v>
      </c>
      <c r="F76" s="308">
        <v>0.001402</v>
      </c>
      <c r="G76" s="150"/>
      <c r="H76" s="299">
        <v>0.006982</v>
      </c>
      <c r="I76" s="308">
        <v>0.006761</v>
      </c>
      <c r="J76" s="308">
        <v>0.003863</v>
      </c>
      <c r="K76" s="150"/>
    </row>
    <row r="77" spans="2:11" ht="15.75" customHeight="1">
      <c r="B77" s="641"/>
      <c r="C77" s="138" t="s">
        <v>303</v>
      </c>
      <c r="D77" s="299">
        <v>0.969081</v>
      </c>
      <c r="E77" s="308">
        <v>0.94304</v>
      </c>
      <c r="F77" s="308">
        <v>0.356325</v>
      </c>
      <c r="G77" s="150"/>
      <c r="H77" s="299">
        <v>0.378633</v>
      </c>
      <c r="I77" s="308">
        <v>0.358615</v>
      </c>
      <c r="J77" s="308">
        <v>0.149982</v>
      </c>
      <c r="K77" s="150"/>
    </row>
    <row r="78" spans="2:11" ht="15.75" customHeight="1">
      <c r="B78" s="641"/>
      <c r="C78" s="140" t="s">
        <v>301</v>
      </c>
      <c r="D78" s="299">
        <v>0</v>
      </c>
      <c r="E78" s="308">
        <v>0</v>
      </c>
      <c r="F78" s="308">
        <v>0</v>
      </c>
      <c r="G78" s="150"/>
      <c r="H78" s="299">
        <v>0</v>
      </c>
      <c r="I78" s="308">
        <v>0</v>
      </c>
      <c r="J78" s="308">
        <v>0</v>
      </c>
      <c r="K78" s="150"/>
    </row>
    <row r="79" spans="2:11" ht="15.75" customHeight="1">
      <c r="B79" s="641"/>
      <c r="C79" s="138" t="s">
        <v>304</v>
      </c>
      <c r="D79" s="299">
        <v>0.239866</v>
      </c>
      <c r="E79" s="308">
        <v>0.087024</v>
      </c>
      <c r="F79" s="308">
        <v>0.087143</v>
      </c>
      <c r="G79" s="309">
        <v>0.152844</v>
      </c>
      <c r="H79" s="299">
        <v>0.92278</v>
      </c>
      <c r="I79" s="308">
        <v>0.068729</v>
      </c>
      <c r="J79" s="308">
        <v>0.075398</v>
      </c>
      <c r="K79" s="309">
        <v>0.223354</v>
      </c>
    </row>
    <row r="80" spans="2:11" ht="15.75" customHeight="1">
      <c r="B80" s="641"/>
      <c r="C80" s="138" t="s">
        <v>305</v>
      </c>
      <c r="D80" s="299">
        <v>0</v>
      </c>
      <c r="E80" s="308">
        <v>0</v>
      </c>
      <c r="F80" s="308">
        <v>0</v>
      </c>
      <c r="G80" s="150"/>
      <c r="H80" s="299">
        <v>0</v>
      </c>
      <c r="I80" s="308">
        <v>0</v>
      </c>
      <c r="J80" s="308">
        <v>0</v>
      </c>
      <c r="K80" s="150"/>
    </row>
    <row r="81" spans="2:11" ht="15.75" customHeight="1">
      <c r="B81" s="641"/>
      <c r="C81" s="138" t="s">
        <v>306</v>
      </c>
      <c r="D81" s="299">
        <v>0</v>
      </c>
      <c r="E81" s="308">
        <v>0</v>
      </c>
      <c r="F81" s="308">
        <v>0</v>
      </c>
      <c r="G81" s="150"/>
      <c r="H81" s="299">
        <v>0</v>
      </c>
      <c r="I81" s="308">
        <v>0</v>
      </c>
      <c r="J81" s="308">
        <v>0</v>
      </c>
      <c r="K81" s="150"/>
    </row>
    <row r="82" spans="2:11" ht="15.75" customHeight="1">
      <c r="B82" s="641"/>
      <c r="C82" s="138" t="s">
        <v>307</v>
      </c>
      <c r="D82" s="299">
        <v>0</v>
      </c>
      <c r="E82" s="308">
        <v>0</v>
      </c>
      <c r="F82" s="308">
        <v>0</v>
      </c>
      <c r="G82" s="150"/>
      <c r="H82" s="299">
        <v>0</v>
      </c>
      <c r="I82" s="308">
        <v>0</v>
      </c>
      <c r="J82" s="308">
        <v>0</v>
      </c>
      <c r="K82" s="150"/>
    </row>
    <row r="83" spans="2:11" ht="15.75" customHeight="1">
      <c r="B83" s="641"/>
      <c r="C83" s="138" t="s">
        <v>308</v>
      </c>
      <c r="D83" s="299">
        <v>0</v>
      </c>
      <c r="E83" s="308">
        <v>0</v>
      </c>
      <c r="F83" s="308">
        <v>0</v>
      </c>
      <c r="G83" s="150"/>
      <c r="H83" s="299">
        <v>0</v>
      </c>
      <c r="I83" s="308">
        <v>0</v>
      </c>
      <c r="J83" s="308">
        <v>0</v>
      </c>
      <c r="K83" s="150"/>
    </row>
    <row r="84" spans="2:11" ht="15.75" customHeight="1">
      <c r="B84" s="641"/>
      <c r="C84" s="138" t="s">
        <v>309</v>
      </c>
      <c r="D84" s="299">
        <v>9.441179</v>
      </c>
      <c r="E84" s="308">
        <v>9.441179</v>
      </c>
      <c r="F84" s="308">
        <v>9.441179</v>
      </c>
      <c r="G84" s="150"/>
      <c r="H84" s="299">
        <v>13.364615</v>
      </c>
      <c r="I84" s="308">
        <v>13.364615</v>
      </c>
      <c r="J84" s="308">
        <v>13.364615</v>
      </c>
      <c r="K84" s="150"/>
    </row>
    <row r="85" spans="2:11" ht="15.75" customHeight="1">
      <c r="B85" s="641"/>
      <c r="C85" s="138" t="s">
        <v>310</v>
      </c>
      <c r="D85" s="151"/>
      <c r="E85" s="152"/>
      <c r="F85" s="152"/>
      <c r="G85" s="150"/>
      <c r="H85" s="151"/>
      <c r="I85" s="152"/>
      <c r="J85" s="152"/>
      <c r="K85" s="150"/>
    </row>
    <row r="86" spans="2:11" ht="15.75" customHeight="1" thickBot="1">
      <c r="B86" s="641"/>
      <c r="C86" s="142" t="s">
        <v>311</v>
      </c>
      <c r="D86" s="299">
        <v>17.919025</v>
      </c>
      <c r="E86" s="308">
        <v>17.919025</v>
      </c>
      <c r="F86" s="308">
        <v>10.408431</v>
      </c>
      <c r="G86" s="150"/>
      <c r="H86" s="299">
        <v>12.660707</v>
      </c>
      <c r="I86" s="308">
        <v>12.660707</v>
      </c>
      <c r="J86" s="308">
        <v>10.906448</v>
      </c>
      <c r="K86" s="150"/>
    </row>
    <row r="87" spans="2:11" ht="18" customHeight="1" thickBot="1">
      <c r="B87" s="642"/>
      <c r="C87" s="504" t="s">
        <v>315</v>
      </c>
      <c r="D87" s="153"/>
      <c r="E87" s="154"/>
      <c r="F87" s="154"/>
      <c r="G87" s="310">
        <v>3.8588000000000005</v>
      </c>
      <c r="H87" s="153"/>
      <c r="I87" s="154"/>
      <c r="J87" s="154"/>
      <c r="K87" s="310">
        <v>4.632363</v>
      </c>
    </row>
    <row r="88" ht="14.25">
      <c r="B88" s="147" t="s">
        <v>313</v>
      </c>
    </row>
    <row r="89" ht="14.25">
      <c r="B89" s="147" t="s">
        <v>316</v>
      </c>
    </row>
    <row r="90" ht="15" thickBot="1"/>
    <row r="91" spans="2:11" ht="32.25" customHeight="1" thickBot="1">
      <c r="B91" s="130"/>
      <c r="C91" s="134"/>
      <c r="D91" s="647" t="s">
        <v>288</v>
      </c>
      <c r="E91" s="648"/>
      <c r="F91" s="648"/>
      <c r="G91" s="648"/>
      <c r="H91" s="648"/>
      <c r="I91" s="648"/>
      <c r="J91" s="648"/>
      <c r="K91" s="649"/>
    </row>
    <row r="92" spans="2:11" ht="32.25" customHeight="1" thickBot="1">
      <c r="B92" s="130"/>
      <c r="C92" s="134"/>
      <c r="D92" s="647" t="s">
        <v>11</v>
      </c>
      <c r="E92" s="648"/>
      <c r="F92" s="648"/>
      <c r="G92" s="649"/>
      <c r="H92" s="647" t="s">
        <v>12</v>
      </c>
      <c r="I92" s="648"/>
      <c r="J92" s="648"/>
      <c r="K92" s="649"/>
    </row>
    <row r="93" spans="2:11" ht="51" customHeight="1">
      <c r="B93" s="135"/>
      <c r="C93" s="134"/>
      <c r="D93" s="643" t="s">
        <v>289</v>
      </c>
      <c r="E93" s="645" t="s">
        <v>290</v>
      </c>
      <c r="F93" s="636" t="s">
        <v>291</v>
      </c>
      <c r="G93" s="638" t="s">
        <v>314</v>
      </c>
      <c r="H93" s="643" t="s">
        <v>289</v>
      </c>
      <c r="I93" s="645" t="s">
        <v>290</v>
      </c>
      <c r="J93" s="636" t="s">
        <v>291</v>
      </c>
      <c r="K93" s="638" t="s">
        <v>314</v>
      </c>
    </row>
    <row r="94" spans="2:11" ht="33" customHeight="1" thickBot="1">
      <c r="B94" s="132">
        <v>3</v>
      </c>
      <c r="C94" s="502" t="s">
        <v>10</v>
      </c>
      <c r="D94" s="644"/>
      <c r="E94" s="646"/>
      <c r="F94" s="637"/>
      <c r="G94" s="639"/>
      <c r="H94" s="644"/>
      <c r="I94" s="646"/>
      <c r="J94" s="637"/>
      <c r="K94" s="639"/>
    </row>
    <row r="95" spans="2:11" ht="15.75" customHeight="1">
      <c r="B95" s="640" t="s">
        <v>482</v>
      </c>
      <c r="C95" s="136" t="s">
        <v>294</v>
      </c>
      <c r="D95" s="297">
        <v>816.507306</v>
      </c>
      <c r="E95" s="307">
        <v>88.171789</v>
      </c>
      <c r="F95" s="307">
        <v>0</v>
      </c>
      <c r="G95" s="149"/>
      <c r="H95" s="297">
        <v>826.410513</v>
      </c>
      <c r="I95" s="307">
        <v>87.120898</v>
      </c>
      <c r="J95" s="307">
        <v>0.003061</v>
      </c>
      <c r="K95" s="149"/>
    </row>
    <row r="96" spans="2:11" ht="15.75" customHeight="1">
      <c r="B96" s="641"/>
      <c r="C96" s="138" t="s">
        <v>295</v>
      </c>
      <c r="D96" s="299">
        <v>0</v>
      </c>
      <c r="E96" s="308">
        <v>0</v>
      </c>
      <c r="F96" s="308">
        <v>0</v>
      </c>
      <c r="G96" s="150"/>
      <c r="H96" s="299">
        <v>0</v>
      </c>
      <c r="I96" s="308">
        <v>0</v>
      </c>
      <c r="J96" s="308">
        <v>0</v>
      </c>
      <c r="K96" s="150"/>
    </row>
    <row r="97" spans="2:11" ht="15.75" customHeight="1">
      <c r="B97" s="641"/>
      <c r="C97" s="138" t="s">
        <v>296</v>
      </c>
      <c r="D97" s="299">
        <v>0</v>
      </c>
      <c r="E97" s="308">
        <v>0</v>
      </c>
      <c r="F97" s="308">
        <v>0</v>
      </c>
      <c r="G97" s="150"/>
      <c r="H97" s="299">
        <v>0</v>
      </c>
      <c r="I97" s="308">
        <v>0</v>
      </c>
      <c r="J97" s="308">
        <v>0</v>
      </c>
      <c r="K97" s="150"/>
    </row>
    <row r="98" spans="2:11" ht="15.75" customHeight="1">
      <c r="B98" s="641"/>
      <c r="C98" s="138" t="s">
        <v>297</v>
      </c>
      <c r="D98" s="299">
        <v>0</v>
      </c>
      <c r="E98" s="308">
        <v>0</v>
      </c>
      <c r="F98" s="308">
        <v>0</v>
      </c>
      <c r="G98" s="150"/>
      <c r="H98" s="299">
        <v>0.000178</v>
      </c>
      <c r="I98" s="308">
        <v>0.015405</v>
      </c>
      <c r="J98" s="308">
        <v>0</v>
      </c>
      <c r="K98" s="150"/>
    </row>
    <row r="99" spans="2:11" ht="15.75" customHeight="1">
      <c r="B99" s="641"/>
      <c r="C99" s="138" t="s">
        <v>298</v>
      </c>
      <c r="D99" s="299">
        <v>0</v>
      </c>
      <c r="E99" s="308">
        <v>0</v>
      </c>
      <c r="F99" s="308">
        <v>0</v>
      </c>
      <c r="G99" s="150"/>
      <c r="H99" s="299">
        <v>0</v>
      </c>
      <c r="I99" s="308">
        <v>0</v>
      </c>
      <c r="J99" s="308">
        <v>0</v>
      </c>
      <c r="K99" s="150"/>
    </row>
    <row r="100" spans="2:11" ht="15.75" customHeight="1">
      <c r="B100" s="641"/>
      <c r="C100" s="138" t="s">
        <v>299</v>
      </c>
      <c r="D100" s="299">
        <v>3496.247534</v>
      </c>
      <c r="E100" s="308">
        <v>3437.729896</v>
      </c>
      <c r="F100" s="308">
        <v>203.753801</v>
      </c>
      <c r="G100" s="150"/>
      <c r="H100" s="299">
        <v>3496.903654</v>
      </c>
      <c r="I100" s="308">
        <v>3438.107073</v>
      </c>
      <c r="J100" s="308">
        <v>208.531021</v>
      </c>
      <c r="K100" s="150"/>
    </row>
    <row r="101" spans="2:11" ht="15.75" customHeight="1">
      <c r="B101" s="641"/>
      <c r="C101" s="138" t="s">
        <v>300</v>
      </c>
      <c r="D101" s="299">
        <v>887.393324</v>
      </c>
      <c r="E101" s="308">
        <v>735.713258</v>
      </c>
      <c r="F101" s="308">
        <v>719.158857</v>
      </c>
      <c r="G101" s="150"/>
      <c r="H101" s="299">
        <v>658.046328</v>
      </c>
      <c r="I101" s="308">
        <v>546.598615</v>
      </c>
      <c r="J101" s="308">
        <v>509.474914</v>
      </c>
      <c r="K101" s="150"/>
    </row>
    <row r="102" spans="2:11" ht="15.75" customHeight="1">
      <c r="B102" s="641"/>
      <c r="C102" s="140" t="s">
        <v>301</v>
      </c>
      <c r="D102" s="299">
        <v>23.940486</v>
      </c>
      <c r="E102" s="308">
        <v>8.774284</v>
      </c>
      <c r="F102" s="308">
        <v>8.723596</v>
      </c>
      <c r="G102" s="150"/>
      <c r="H102" s="299">
        <v>23.809058</v>
      </c>
      <c r="I102" s="308">
        <v>14.003747</v>
      </c>
      <c r="J102" s="308">
        <v>13.995224</v>
      </c>
      <c r="K102" s="150"/>
    </row>
    <row r="103" spans="2:11" ht="15.75" customHeight="1">
      <c r="B103" s="641"/>
      <c r="C103" s="138" t="s">
        <v>302</v>
      </c>
      <c r="D103" s="299">
        <v>6.650673</v>
      </c>
      <c r="E103" s="308">
        <v>4.07329</v>
      </c>
      <c r="F103" s="308">
        <v>3.032681</v>
      </c>
      <c r="G103" s="150"/>
      <c r="H103" s="299">
        <v>8.626677</v>
      </c>
      <c r="I103" s="308">
        <v>4.4114</v>
      </c>
      <c r="J103" s="308">
        <v>3.294351</v>
      </c>
      <c r="K103" s="150"/>
    </row>
    <row r="104" spans="2:11" ht="15.75" customHeight="1">
      <c r="B104" s="641"/>
      <c r="C104" s="140" t="s">
        <v>301</v>
      </c>
      <c r="D104" s="299">
        <v>0.6355</v>
      </c>
      <c r="E104" s="308">
        <v>0.124794</v>
      </c>
      <c r="F104" s="308">
        <v>0.07131</v>
      </c>
      <c r="G104" s="150"/>
      <c r="H104" s="299">
        <v>1.113625</v>
      </c>
      <c r="I104" s="308">
        <v>0.227286</v>
      </c>
      <c r="J104" s="308">
        <v>0.156267</v>
      </c>
      <c r="K104" s="150"/>
    </row>
    <row r="105" spans="2:11" ht="15.75" customHeight="1">
      <c r="B105" s="641"/>
      <c r="C105" s="138" t="s">
        <v>303</v>
      </c>
      <c r="D105" s="299">
        <v>6.346516</v>
      </c>
      <c r="E105" s="308">
        <v>6.111227</v>
      </c>
      <c r="F105" s="308">
        <v>2.40524</v>
      </c>
      <c r="G105" s="150"/>
      <c r="H105" s="299">
        <v>3.56752</v>
      </c>
      <c r="I105" s="308">
        <v>3.504257</v>
      </c>
      <c r="J105" s="308">
        <v>1.475023</v>
      </c>
      <c r="K105" s="150"/>
    </row>
    <row r="106" spans="2:11" ht="15.75" customHeight="1">
      <c r="B106" s="641"/>
      <c r="C106" s="140" t="s">
        <v>301</v>
      </c>
      <c r="D106" s="299">
        <v>0.119844</v>
      </c>
      <c r="E106" s="308">
        <v>0.118529</v>
      </c>
      <c r="F106" s="308">
        <v>0.043449</v>
      </c>
      <c r="G106" s="150"/>
      <c r="H106" s="299">
        <v>0.106096</v>
      </c>
      <c r="I106" s="308">
        <v>0.105318</v>
      </c>
      <c r="J106" s="308">
        <v>0.039266</v>
      </c>
      <c r="K106" s="150"/>
    </row>
    <row r="107" spans="2:11" ht="15.75" customHeight="1">
      <c r="B107" s="641"/>
      <c r="C107" s="138" t="s">
        <v>304</v>
      </c>
      <c r="D107" s="299">
        <v>0.862687</v>
      </c>
      <c r="E107" s="308">
        <v>0.351931</v>
      </c>
      <c r="F107" s="308">
        <v>0.274628</v>
      </c>
      <c r="G107" s="309">
        <v>0.333507</v>
      </c>
      <c r="H107" s="299">
        <v>0.812055</v>
      </c>
      <c r="I107" s="308">
        <v>0.288208</v>
      </c>
      <c r="J107" s="308">
        <v>0.2885</v>
      </c>
      <c r="K107" s="309">
        <v>0.416612</v>
      </c>
    </row>
    <row r="108" spans="2:11" ht="15.75" customHeight="1">
      <c r="B108" s="641"/>
      <c r="C108" s="138" t="s">
        <v>305</v>
      </c>
      <c r="D108" s="299">
        <v>0</v>
      </c>
      <c r="E108" s="308">
        <v>0</v>
      </c>
      <c r="F108" s="308">
        <v>0</v>
      </c>
      <c r="G108" s="150"/>
      <c r="H108" s="299">
        <v>150.280474</v>
      </c>
      <c r="I108" s="308">
        <v>144.902177</v>
      </c>
      <c r="J108" s="308">
        <v>217.353265</v>
      </c>
      <c r="K108" s="150"/>
    </row>
    <row r="109" spans="2:11" ht="15.75" customHeight="1">
      <c r="B109" s="641"/>
      <c r="C109" s="138" t="s">
        <v>306</v>
      </c>
      <c r="D109" s="299">
        <v>0</v>
      </c>
      <c r="E109" s="308">
        <v>0</v>
      </c>
      <c r="F109" s="308">
        <v>0</v>
      </c>
      <c r="G109" s="150"/>
      <c r="H109" s="299">
        <v>0</v>
      </c>
      <c r="I109" s="308">
        <v>0</v>
      </c>
      <c r="J109" s="308">
        <v>0</v>
      </c>
      <c r="K109" s="150"/>
    </row>
    <row r="110" spans="2:11" ht="15.75" customHeight="1">
      <c r="B110" s="641"/>
      <c r="C110" s="138" t="s">
        <v>307</v>
      </c>
      <c r="D110" s="299">
        <v>0</v>
      </c>
      <c r="E110" s="308">
        <v>0</v>
      </c>
      <c r="F110" s="308">
        <v>0</v>
      </c>
      <c r="G110" s="150"/>
      <c r="H110" s="299">
        <v>0</v>
      </c>
      <c r="I110" s="308">
        <v>0</v>
      </c>
      <c r="J110" s="308">
        <v>0</v>
      </c>
      <c r="K110" s="150"/>
    </row>
    <row r="111" spans="2:11" ht="15.75" customHeight="1">
      <c r="B111" s="641"/>
      <c r="C111" s="138" t="s">
        <v>308</v>
      </c>
      <c r="D111" s="299">
        <v>36.836436</v>
      </c>
      <c r="E111" s="308">
        <v>36.836436</v>
      </c>
      <c r="F111" s="308">
        <v>36.836436</v>
      </c>
      <c r="G111" s="150"/>
      <c r="H111" s="299">
        <v>43.578723</v>
      </c>
      <c r="I111" s="308">
        <v>43.578723</v>
      </c>
      <c r="J111" s="308">
        <v>43.578723</v>
      </c>
      <c r="K111" s="150"/>
    </row>
    <row r="112" spans="2:11" ht="15.75" customHeight="1">
      <c r="B112" s="641"/>
      <c r="C112" s="138" t="s">
        <v>309</v>
      </c>
      <c r="D112" s="299">
        <v>4.018227</v>
      </c>
      <c r="E112" s="308">
        <v>4.018227</v>
      </c>
      <c r="F112" s="308">
        <v>4.027567</v>
      </c>
      <c r="G112" s="150"/>
      <c r="H112" s="299">
        <v>3.861839</v>
      </c>
      <c r="I112" s="308">
        <v>3.861839</v>
      </c>
      <c r="J112" s="308">
        <v>3.892214</v>
      </c>
      <c r="K112" s="150"/>
    </row>
    <row r="113" spans="2:11" ht="15.75" customHeight="1">
      <c r="B113" s="641"/>
      <c r="C113" s="138" t="s">
        <v>310</v>
      </c>
      <c r="D113" s="151"/>
      <c r="E113" s="152"/>
      <c r="F113" s="152"/>
      <c r="G113" s="150"/>
      <c r="H113" s="151"/>
      <c r="I113" s="152"/>
      <c r="J113" s="152"/>
      <c r="K113" s="150"/>
    </row>
    <row r="114" spans="2:11" ht="15.75" customHeight="1" thickBot="1">
      <c r="B114" s="641"/>
      <c r="C114" s="142" t="s">
        <v>311</v>
      </c>
      <c r="D114" s="299">
        <v>0.819649</v>
      </c>
      <c r="E114" s="308">
        <v>0.819649</v>
      </c>
      <c r="F114" s="308">
        <v>0.611234</v>
      </c>
      <c r="G114" s="150"/>
      <c r="H114" s="299">
        <v>0.958572</v>
      </c>
      <c r="I114" s="308">
        <v>0.958572</v>
      </c>
      <c r="J114" s="308">
        <v>0.958572</v>
      </c>
      <c r="K114" s="150"/>
    </row>
    <row r="115" spans="2:11" ht="18" customHeight="1" thickBot="1">
      <c r="B115" s="642"/>
      <c r="C115" s="504" t="s">
        <v>315</v>
      </c>
      <c r="D115" s="153"/>
      <c r="E115" s="154"/>
      <c r="F115" s="154"/>
      <c r="G115" s="310">
        <v>2.124838</v>
      </c>
      <c r="H115" s="153"/>
      <c r="I115" s="154"/>
      <c r="J115" s="154"/>
      <c r="K115" s="310">
        <v>8.076511</v>
      </c>
    </row>
    <row r="116" ht="14.25">
      <c r="B116" s="147" t="s">
        <v>313</v>
      </c>
    </row>
    <row r="117" ht="14.25">
      <c r="B117" s="147" t="s">
        <v>316</v>
      </c>
    </row>
    <row r="118" ht="15" thickBot="1"/>
    <row r="119" spans="2:11" ht="32.25" customHeight="1" thickBot="1">
      <c r="B119" s="130"/>
      <c r="C119" s="134"/>
      <c r="D119" s="647" t="s">
        <v>288</v>
      </c>
      <c r="E119" s="648"/>
      <c r="F119" s="648"/>
      <c r="G119" s="648"/>
      <c r="H119" s="648"/>
      <c r="I119" s="648"/>
      <c r="J119" s="648"/>
      <c r="K119" s="649"/>
    </row>
    <row r="120" spans="2:11" ht="32.25" customHeight="1" thickBot="1">
      <c r="B120" s="130"/>
      <c r="C120" s="134"/>
      <c r="D120" s="647" t="s">
        <v>11</v>
      </c>
      <c r="E120" s="648"/>
      <c r="F120" s="648"/>
      <c r="G120" s="649"/>
      <c r="H120" s="647" t="s">
        <v>12</v>
      </c>
      <c r="I120" s="648"/>
      <c r="J120" s="648"/>
      <c r="K120" s="649"/>
    </row>
    <row r="121" spans="2:11" ht="51" customHeight="1">
      <c r="B121" s="135"/>
      <c r="C121" s="134"/>
      <c r="D121" s="643" t="s">
        <v>289</v>
      </c>
      <c r="E121" s="645" t="s">
        <v>290</v>
      </c>
      <c r="F121" s="636" t="s">
        <v>291</v>
      </c>
      <c r="G121" s="638" t="s">
        <v>314</v>
      </c>
      <c r="H121" s="643" t="s">
        <v>289</v>
      </c>
      <c r="I121" s="645" t="s">
        <v>290</v>
      </c>
      <c r="J121" s="636" t="s">
        <v>291</v>
      </c>
      <c r="K121" s="638" t="s">
        <v>314</v>
      </c>
    </row>
    <row r="122" spans="2:11" ht="33" customHeight="1" thickBot="1">
      <c r="B122" s="132">
        <v>4</v>
      </c>
      <c r="C122" s="502" t="s">
        <v>10</v>
      </c>
      <c r="D122" s="644"/>
      <c r="E122" s="646"/>
      <c r="F122" s="637"/>
      <c r="G122" s="639"/>
      <c r="H122" s="644"/>
      <c r="I122" s="646"/>
      <c r="J122" s="637"/>
      <c r="K122" s="639"/>
    </row>
    <row r="123" spans="2:11" ht="15.75" customHeight="1">
      <c r="B123" s="640" t="s">
        <v>480</v>
      </c>
      <c r="C123" s="136" t="s">
        <v>294</v>
      </c>
      <c r="D123" s="297">
        <v>14782.68311</v>
      </c>
      <c r="E123" s="307">
        <v>14782.609092</v>
      </c>
      <c r="F123" s="307">
        <v>131.275191</v>
      </c>
      <c r="G123" s="149"/>
      <c r="H123" s="297">
        <v>12688.26093</v>
      </c>
      <c r="I123" s="307">
        <v>12689.611619</v>
      </c>
      <c r="J123" s="307">
        <v>0.005043</v>
      </c>
      <c r="K123" s="149"/>
    </row>
    <row r="124" spans="2:11" ht="15.75" customHeight="1">
      <c r="B124" s="641"/>
      <c r="C124" s="138" t="s">
        <v>295</v>
      </c>
      <c r="D124" s="299">
        <v>141.589882</v>
      </c>
      <c r="E124" s="308">
        <v>141.512983</v>
      </c>
      <c r="F124" s="308">
        <v>28.302597</v>
      </c>
      <c r="G124" s="150"/>
      <c r="H124" s="299">
        <v>31.780523</v>
      </c>
      <c r="I124" s="308">
        <v>14.262152</v>
      </c>
      <c r="J124" s="308">
        <v>2.85243</v>
      </c>
      <c r="K124" s="150"/>
    </row>
    <row r="125" spans="2:11" ht="15.75" customHeight="1">
      <c r="B125" s="641"/>
      <c r="C125" s="138" t="s">
        <v>296</v>
      </c>
      <c r="D125" s="299">
        <v>36.295883</v>
      </c>
      <c r="E125" s="308">
        <v>36.27814</v>
      </c>
      <c r="F125" s="308">
        <v>30.59</v>
      </c>
      <c r="G125" s="150"/>
      <c r="H125" s="299">
        <v>19.695032</v>
      </c>
      <c r="I125" s="308">
        <v>19.691959</v>
      </c>
      <c r="J125" s="308">
        <v>9.423637</v>
      </c>
      <c r="K125" s="150"/>
    </row>
    <row r="126" spans="2:11" ht="15.75" customHeight="1">
      <c r="B126" s="641"/>
      <c r="C126" s="138" t="s">
        <v>297</v>
      </c>
      <c r="D126" s="299">
        <v>0</v>
      </c>
      <c r="E126" s="308">
        <v>0</v>
      </c>
      <c r="F126" s="308">
        <v>0</v>
      </c>
      <c r="G126" s="150"/>
      <c r="H126" s="299">
        <v>0</v>
      </c>
      <c r="I126" s="308">
        <v>0</v>
      </c>
      <c r="J126" s="308">
        <v>0</v>
      </c>
      <c r="K126" s="150"/>
    </row>
    <row r="127" spans="2:11" ht="15.75" customHeight="1">
      <c r="B127" s="641"/>
      <c r="C127" s="138" t="s">
        <v>298</v>
      </c>
      <c r="D127" s="299">
        <v>0</v>
      </c>
      <c r="E127" s="308">
        <v>0</v>
      </c>
      <c r="F127" s="308">
        <v>0</v>
      </c>
      <c r="G127" s="150"/>
      <c r="H127" s="299">
        <v>0</v>
      </c>
      <c r="I127" s="308">
        <v>0</v>
      </c>
      <c r="J127" s="308">
        <v>0</v>
      </c>
      <c r="K127" s="150"/>
    </row>
    <row r="128" spans="2:11" ht="15.75" customHeight="1">
      <c r="B128" s="641"/>
      <c r="C128" s="138" t="s">
        <v>299</v>
      </c>
      <c r="D128" s="299">
        <v>111.605816</v>
      </c>
      <c r="E128" s="308">
        <v>111.201375</v>
      </c>
      <c r="F128" s="308">
        <v>68.965819</v>
      </c>
      <c r="G128" s="150"/>
      <c r="H128" s="299">
        <v>109.366106</v>
      </c>
      <c r="I128" s="308">
        <v>109.300529</v>
      </c>
      <c r="J128" s="308">
        <v>52.832635</v>
      </c>
      <c r="K128" s="150"/>
    </row>
    <row r="129" spans="2:11" ht="15.75" customHeight="1">
      <c r="B129" s="641"/>
      <c r="C129" s="138" t="s">
        <v>300</v>
      </c>
      <c r="D129" s="299">
        <v>110.677114</v>
      </c>
      <c r="E129" s="308">
        <v>108.894488</v>
      </c>
      <c r="F129" s="308">
        <v>105.533134</v>
      </c>
      <c r="G129" s="150"/>
      <c r="H129" s="299">
        <v>138.676902</v>
      </c>
      <c r="I129" s="308">
        <v>135.699936</v>
      </c>
      <c r="J129" s="308">
        <v>132.016141</v>
      </c>
      <c r="K129" s="150"/>
    </row>
    <row r="130" spans="2:11" ht="15.75" customHeight="1">
      <c r="B130" s="641"/>
      <c r="C130" s="140" t="s">
        <v>301</v>
      </c>
      <c r="D130" s="299">
        <v>3.478391</v>
      </c>
      <c r="E130" s="308">
        <v>3.130434</v>
      </c>
      <c r="F130" s="308">
        <v>3.093032</v>
      </c>
      <c r="G130" s="150"/>
      <c r="H130" s="299">
        <v>2.972262</v>
      </c>
      <c r="I130" s="308">
        <v>2.649913</v>
      </c>
      <c r="J130" s="308">
        <v>2.615009</v>
      </c>
      <c r="K130" s="150"/>
    </row>
    <row r="131" spans="2:11" ht="15.75" customHeight="1">
      <c r="B131" s="641"/>
      <c r="C131" s="138" t="s">
        <v>302</v>
      </c>
      <c r="D131" s="299">
        <v>2.287577</v>
      </c>
      <c r="E131" s="308">
        <v>1.63796</v>
      </c>
      <c r="F131" s="308">
        <v>1.218884</v>
      </c>
      <c r="G131" s="150"/>
      <c r="H131" s="299">
        <v>1.808519</v>
      </c>
      <c r="I131" s="308">
        <v>1.112278</v>
      </c>
      <c r="J131" s="308">
        <v>0.832023</v>
      </c>
      <c r="K131" s="150"/>
    </row>
    <row r="132" spans="2:11" ht="15.75" customHeight="1">
      <c r="B132" s="641"/>
      <c r="C132" s="140" t="s">
        <v>301</v>
      </c>
      <c r="D132" s="299">
        <v>0.054159</v>
      </c>
      <c r="E132" s="308">
        <v>0.05368</v>
      </c>
      <c r="F132" s="308">
        <v>0.030674</v>
      </c>
      <c r="G132" s="150"/>
      <c r="H132" s="299">
        <v>0.01228</v>
      </c>
      <c r="I132" s="308">
        <v>0.012233</v>
      </c>
      <c r="J132" s="308">
        <v>0.00699</v>
      </c>
      <c r="K132" s="150"/>
    </row>
    <row r="133" spans="2:11" ht="15.75" customHeight="1">
      <c r="B133" s="641"/>
      <c r="C133" s="138" t="s">
        <v>303</v>
      </c>
      <c r="D133" s="299">
        <v>0.398427</v>
      </c>
      <c r="E133" s="308">
        <v>0.396224</v>
      </c>
      <c r="F133" s="308">
        <v>0.1583</v>
      </c>
      <c r="G133" s="150"/>
      <c r="H133" s="299">
        <v>0.3984</v>
      </c>
      <c r="I133" s="308">
        <v>0.393144</v>
      </c>
      <c r="J133" s="308">
        <v>0.156734</v>
      </c>
      <c r="K133" s="150"/>
    </row>
    <row r="134" spans="2:11" ht="15.75" customHeight="1">
      <c r="B134" s="641"/>
      <c r="C134" s="140" t="s">
        <v>301</v>
      </c>
      <c r="D134" s="299">
        <v>0.118569</v>
      </c>
      <c r="E134" s="308">
        <v>0.117573</v>
      </c>
      <c r="F134" s="308">
        <v>0.031353</v>
      </c>
      <c r="G134" s="150"/>
      <c r="H134" s="299">
        <v>0.108698</v>
      </c>
      <c r="I134" s="308">
        <v>0.105486</v>
      </c>
      <c r="J134" s="308">
        <v>0.028129</v>
      </c>
      <c r="K134" s="150"/>
    </row>
    <row r="135" spans="2:11" ht="15.75" customHeight="1">
      <c r="B135" s="641"/>
      <c r="C135" s="138" t="s">
        <v>304</v>
      </c>
      <c r="D135" s="299">
        <v>0.370958</v>
      </c>
      <c r="E135" s="308">
        <v>0.095135</v>
      </c>
      <c r="F135" s="308">
        <v>0.107686</v>
      </c>
      <c r="G135" s="309">
        <v>0.275822</v>
      </c>
      <c r="H135" s="299">
        <v>0.335227</v>
      </c>
      <c r="I135" s="308">
        <v>0.036702</v>
      </c>
      <c r="J135" s="308">
        <v>0.036702</v>
      </c>
      <c r="K135" s="309">
        <v>0.298526</v>
      </c>
    </row>
    <row r="136" spans="2:11" ht="15.75" customHeight="1">
      <c r="B136" s="641"/>
      <c r="C136" s="138" t="s">
        <v>305</v>
      </c>
      <c r="D136" s="299">
        <v>0</v>
      </c>
      <c r="E136" s="308">
        <v>0</v>
      </c>
      <c r="F136" s="308">
        <v>0</v>
      </c>
      <c r="G136" s="150"/>
      <c r="H136" s="299">
        <v>0</v>
      </c>
      <c r="I136" s="308">
        <v>0</v>
      </c>
      <c r="J136" s="308">
        <v>0</v>
      </c>
      <c r="K136" s="150"/>
    </row>
    <row r="137" spans="2:11" ht="15.75" customHeight="1">
      <c r="B137" s="641"/>
      <c r="C137" s="138" t="s">
        <v>306</v>
      </c>
      <c r="D137" s="299">
        <v>20.487767</v>
      </c>
      <c r="E137" s="308">
        <v>20.487767</v>
      </c>
      <c r="F137" s="308">
        <v>2.048777</v>
      </c>
      <c r="G137" s="150"/>
      <c r="H137" s="299">
        <v>26.378506</v>
      </c>
      <c r="I137" s="308">
        <v>26.372654</v>
      </c>
      <c r="J137" s="308">
        <v>2.637265</v>
      </c>
      <c r="K137" s="150"/>
    </row>
    <row r="138" spans="2:11" ht="15.75" customHeight="1">
      <c r="B138" s="641"/>
      <c r="C138" s="138" t="s">
        <v>307</v>
      </c>
      <c r="D138" s="299">
        <v>0</v>
      </c>
      <c r="E138" s="308">
        <v>0</v>
      </c>
      <c r="F138" s="308">
        <v>0</v>
      </c>
      <c r="G138" s="150"/>
      <c r="H138" s="299">
        <v>0</v>
      </c>
      <c r="I138" s="308">
        <v>0</v>
      </c>
      <c r="J138" s="308">
        <v>0</v>
      </c>
      <c r="K138" s="150"/>
    </row>
    <row r="139" spans="2:11" ht="15.75" customHeight="1">
      <c r="B139" s="641"/>
      <c r="C139" s="138" t="s">
        <v>308</v>
      </c>
      <c r="D139" s="299">
        <v>0</v>
      </c>
      <c r="E139" s="308">
        <v>0</v>
      </c>
      <c r="F139" s="308">
        <v>0</v>
      </c>
      <c r="G139" s="150"/>
      <c r="H139" s="299">
        <v>0</v>
      </c>
      <c r="I139" s="308">
        <v>0</v>
      </c>
      <c r="J139" s="308">
        <v>0</v>
      </c>
      <c r="K139" s="150"/>
    </row>
    <row r="140" spans="2:11" ht="15.75" customHeight="1">
      <c r="B140" s="641"/>
      <c r="C140" s="138" t="s">
        <v>309</v>
      </c>
      <c r="D140" s="299">
        <v>0</v>
      </c>
      <c r="E140" s="308">
        <v>0</v>
      </c>
      <c r="F140" s="308">
        <v>0</v>
      </c>
      <c r="G140" s="150"/>
      <c r="H140" s="299">
        <v>0</v>
      </c>
      <c r="I140" s="308">
        <v>0</v>
      </c>
      <c r="J140" s="308">
        <v>0</v>
      </c>
      <c r="K140" s="150"/>
    </row>
    <row r="141" spans="2:11" ht="15.75" customHeight="1">
      <c r="B141" s="641"/>
      <c r="C141" s="138" t="s">
        <v>310</v>
      </c>
      <c r="D141" s="151"/>
      <c r="E141" s="152"/>
      <c r="F141" s="152"/>
      <c r="G141" s="150"/>
      <c r="H141" s="151"/>
      <c r="I141" s="152"/>
      <c r="J141" s="152"/>
      <c r="K141" s="150"/>
    </row>
    <row r="142" spans="2:11" ht="15.75" customHeight="1" thickBot="1">
      <c r="B142" s="641"/>
      <c r="C142" s="142" t="s">
        <v>311</v>
      </c>
      <c r="D142" s="299">
        <v>0</v>
      </c>
      <c r="E142" s="308">
        <v>0</v>
      </c>
      <c r="F142" s="308">
        <v>0</v>
      </c>
      <c r="G142" s="150"/>
      <c r="H142" s="299">
        <v>0</v>
      </c>
      <c r="I142" s="308">
        <v>0</v>
      </c>
      <c r="J142" s="308">
        <v>0</v>
      </c>
      <c r="K142" s="150"/>
    </row>
    <row r="143" spans="2:11" ht="18" customHeight="1" thickBot="1">
      <c r="B143" s="642"/>
      <c r="C143" s="504" t="s">
        <v>315</v>
      </c>
      <c r="D143" s="153"/>
      <c r="E143" s="154"/>
      <c r="F143" s="154"/>
      <c r="G143" s="310">
        <v>0.571203</v>
      </c>
      <c r="H143" s="153"/>
      <c r="I143" s="154"/>
      <c r="J143" s="154"/>
      <c r="K143" s="310">
        <v>5.002008</v>
      </c>
    </row>
    <row r="144" ht="14.25">
      <c r="B144" s="147" t="s">
        <v>313</v>
      </c>
    </row>
    <row r="145" ht="14.25">
      <c r="B145" s="147" t="s">
        <v>316</v>
      </c>
    </row>
    <row r="146" ht="15" thickBot="1"/>
    <row r="147" spans="2:11" ht="32.25" customHeight="1" thickBot="1">
      <c r="B147" s="130"/>
      <c r="C147" s="134"/>
      <c r="D147" s="647" t="s">
        <v>288</v>
      </c>
      <c r="E147" s="648"/>
      <c r="F147" s="648"/>
      <c r="G147" s="648"/>
      <c r="H147" s="648"/>
      <c r="I147" s="648"/>
      <c r="J147" s="648"/>
      <c r="K147" s="649"/>
    </row>
    <row r="148" spans="2:11" ht="32.25" customHeight="1" thickBot="1">
      <c r="B148" s="130"/>
      <c r="C148" s="134"/>
      <c r="D148" s="647" t="s">
        <v>11</v>
      </c>
      <c r="E148" s="648"/>
      <c r="F148" s="648"/>
      <c r="G148" s="649"/>
      <c r="H148" s="647" t="s">
        <v>12</v>
      </c>
      <c r="I148" s="648"/>
      <c r="J148" s="648"/>
      <c r="K148" s="649"/>
    </row>
    <row r="149" spans="2:11" ht="51" customHeight="1">
      <c r="B149" s="135"/>
      <c r="C149" s="134"/>
      <c r="D149" s="643" t="s">
        <v>289</v>
      </c>
      <c r="E149" s="645" t="s">
        <v>290</v>
      </c>
      <c r="F149" s="636" t="s">
        <v>291</v>
      </c>
      <c r="G149" s="638" t="s">
        <v>314</v>
      </c>
      <c r="H149" s="643" t="s">
        <v>289</v>
      </c>
      <c r="I149" s="645" t="s">
        <v>290</v>
      </c>
      <c r="J149" s="636" t="s">
        <v>291</v>
      </c>
      <c r="K149" s="638" t="s">
        <v>314</v>
      </c>
    </row>
    <row r="150" spans="2:11" ht="33" customHeight="1" thickBot="1">
      <c r="B150" s="132">
        <v>5</v>
      </c>
      <c r="C150" s="502" t="s">
        <v>10</v>
      </c>
      <c r="D150" s="644"/>
      <c r="E150" s="646"/>
      <c r="F150" s="637"/>
      <c r="G150" s="639"/>
      <c r="H150" s="644"/>
      <c r="I150" s="646"/>
      <c r="J150" s="637"/>
      <c r="K150" s="639"/>
    </row>
    <row r="151" spans="2:11" ht="15.75" customHeight="1">
      <c r="B151" s="640" t="s">
        <v>479</v>
      </c>
      <c r="C151" s="136" t="s">
        <v>294</v>
      </c>
      <c r="D151" s="297">
        <v>5475.898868</v>
      </c>
      <c r="E151" s="307">
        <v>5611.651796</v>
      </c>
      <c r="F151" s="307">
        <v>0</v>
      </c>
      <c r="G151" s="149"/>
      <c r="H151" s="297">
        <v>4794.88824</v>
      </c>
      <c r="I151" s="307">
        <v>4909.408818</v>
      </c>
      <c r="J151" s="307">
        <v>0</v>
      </c>
      <c r="K151" s="149"/>
    </row>
    <row r="152" spans="2:11" ht="15.75" customHeight="1">
      <c r="B152" s="641"/>
      <c r="C152" s="138" t="s">
        <v>295</v>
      </c>
      <c r="D152" s="299">
        <v>29.435384</v>
      </c>
      <c r="E152" s="308">
        <v>29.435384</v>
      </c>
      <c r="F152" s="308">
        <v>5.887077</v>
      </c>
      <c r="G152" s="150"/>
      <c r="H152" s="299">
        <v>50.069063</v>
      </c>
      <c r="I152" s="308">
        <v>50.0575</v>
      </c>
      <c r="J152" s="308">
        <v>10.0115</v>
      </c>
      <c r="K152" s="150"/>
    </row>
    <row r="153" spans="2:11" ht="15.75" customHeight="1">
      <c r="B153" s="641"/>
      <c r="C153" s="138" t="s">
        <v>296</v>
      </c>
      <c r="D153" s="299">
        <v>0</v>
      </c>
      <c r="E153" s="308">
        <v>0</v>
      </c>
      <c r="F153" s="308">
        <v>0</v>
      </c>
      <c r="G153" s="150"/>
      <c r="H153" s="299">
        <v>19.008735</v>
      </c>
      <c r="I153" s="308">
        <v>19.004334</v>
      </c>
      <c r="J153" s="308">
        <v>3.800867</v>
      </c>
      <c r="K153" s="150"/>
    </row>
    <row r="154" spans="2:11" ht="15.75" customHeight="1">
      <c r="B154" s="641"/>
      <c r="C154" s="138" t="s">
        <v>297</v>
      </c>
      <c r="D154" s="299">
        <v>0</v>
      </c>
      <c r="E154" s="308">
        <v>0</v>
      </c>
      <c r="F154" s="308">
        <v>0</v>
      </c>
      <c r="G154" s="150"/>
      <c r="H154" s="299">
        <v>0</v>
      </c>
      <c r="I154" s="308">
        <v>0</v>
      </c>
      <c r="J154" s="308">
        <v>0</v>
      </c>
      <c r="K154" s="150"/>
    </row>
    <row r="155" spans="2:11" ht="15.75" customHeight="1">
      <c r="B155" s="641"/>
      <c r="C155" s="138" t="s">
        <v>298</v>
      </c>
      <c r="D155" s="299">
        <v>0</v>
      </c>
      <c r="E155" s="308">
        <v>0</v>
      </c>
      <c r="F155" s="308">
        <v>0</v>
      </c>
      <c r="G155" s="150"/>
      <c r="H155" s="299">
        <v>0</v>
      </c>
      <c r="I155" s="308">
        <v>0</v>
      </c>
      <c r="J155" s="308">
        <v>0</v>
      </c>
      <c r="K155" s="150"/>
    </row>
    <row r="156" spans="2:11" ht="15.75" customHeight="1">
      <c r="B156" s="641"/>
      <c r="C156" s="138" t="s">
        <v>299</v>
      </c>
      <c r="D156" s="299">
        <v>1308.94915</v>
      </c>
      <c r="E156" s="308">
        <v>1281.530721</v>
      </c>
      <c r="F156" s="308">
        <v>221.296527</v>
      </c>
      <c r="G156" s="150"/>
      <c r="H156" s="299">
        <v>1952.671886</v>
      </c>
      <c r="I156" s="308">
        <v>1919.252933</v>
      </c>
      <c r="J156" s="308">
        <v>282.540124</v>
      </c>
      <c r="K156" s="150"/>
    </row>
    <row r="157" spans="2:11" ht="15.75" customHeight="1">
      <c r="B157" s="641"/>
      <c r="C157" s="138" t="s">
        <v>300</v>
      </c>
      <c r="D157" s="299">
        <v>506.551095</v>
      </c>
      <c r="E157" s="308">
        <v>434.385156</v>
      </c>
      <c r="F157" s="308">
        <v>376.162935</v>
      </c>
      <c r="G157" s="150"/>
      <c r="H157" s="299">
        <v>464.105781</v>
      </c>
      <c r="I157" s="308">
        <v>380.001781</v>
      </c>
      <c r="J157" s="308">
        <v>345.614985</v>
      </c>
      <c r="K157" s="150"/>
    </row>
    <row r="158" spans="2:11" ht="15.75" customHeight="1">
      <c r="B158" s="641"/>
      <c r="C158" s="140" t="s">
        <v>301</v>
      </c>
      <c r="D158" s="299">
        <v>2.323483</v>
      </c>
      <c r="E158" s="308">
        <v>0.854427</v>
      </c>
      <c r="F158" s="308">
        <v>0.666351</v>
      </c>
      <c r="G158" s="150"/>
      <c r="H158" s="299">
        <v>4.001656</v>
      </c>
      <c r="I158" s="308">
        <v>1.355553</v>
      </c>
      <c r="J158" s="308">
        <v>1.052385</v>
      </c>
      <c r="K158" s="150"/>
    </row>
    <row r="159" spans="2:11" ht="15.75" customHeight="1">
      <c r="B159" s="641"/>
      <c r="C159" s="138" t="s">
        <v>302</v>
      </c>
      <c r="D159" s="299">
        <v>3.253967</v>
      </c>
      <c r="E159" s="308">
        <v>2.60308</v>
      </c>
      <c r="F159" s="308">
        <v>1.833945</v>
      </c>
      <c r="G159" s="150"/>
      <c r="H159" s="299">
        <v>3.711429</v>
      </c>
      <c r="I159" s="308">
        <v>3.166534</v>
      </c>
      <c r="J159" s="308">
        <v>2.312337</v>
      </c>
      <c r="K159" s="150"/>
    </row>
    <row r="160" spans="2:11" ht="15.75" customHeight="1">
      <c r="B160" s="641"/>
      <c r="C160" s="140" t="s">
        <v>301</v>
      </c>
      <c r="D160" s="299">
        <v>0.868828</v>
      </c>
      <c r="E160" s="308">
        <v>0.662827</v>
      </c>
      <c r="F160" s="308">
        <v>0.378756</v>
      </c>
      <c r="G160" s="150"/>
      <c r="H160" s="299">
        <v>2.033966</v>
      </c>
      <c r="I160" s="308">
        <v>1.883145</v>
      </c>
      <c r="J160" s="308">
        <v>1.349795</v>
      </c>
      <c r="K160" s="150"/>
    </row>
    <row r="161" spans="2:11" ht="15.75" customHeight="1">
      <c r="B161" s="641"/>
      <c r="C161" s="138" t="s">
        <v>303</v>
      </c>
      <c r="D161" s="299">
        <v>0.54924</v>
      </c>
      <c r="E161" s="308">
        <v>0.547564</v>
      </c>
      <c r="F161" s="308">
        <v>0.191648</v>
      </c>
      <c r="G161" s="150"/>
      <c r="H161" s="299">
        <v>1.330092</v>
      </c>
      <c r="I161" s="308">
        <v>1.324928</v>
      </c>
      <c r="J161" s="308">
        <v>0.465676</v>
      </c>
      <c r="K161" s="150"/>
    </row>
    <row r="162" spans="2:11" ht="15.75" customHeight="1">
      <c r="B162" s="641"/>
      <c r="C162" s="140" t="s">
        <v>301</v>
      </c>
      <c r="D162" s="299">
        <v>0</v>
      </c>
      <c r="E162" s="308">
        <v>0</v>
      </c>
      <c r="F162" s="308">
        <v>0</v>
      </c>
      <c r="G162" s="150"/>
      <c r="H162" s="299">
        <v>0</v>
      </c>
      <c r="I162" s="308">
        <v>0</v>
      </c>
      <c r="J162" s="308">
        <v>0</v>
      </c>
      <c r="K162" s="150"/>
    </row>
    <row r="163" spans="2:11" ht="15.75" customHeight="1">
      <c r="B163" s="641"/>
      <c r="C163" s="138" t="s">
        <v>304</v>
      </c>
      <c r="D163" s="299">
        <v>0.591367</v>
      </c>
      <c r="E163" s="308">
        <v>0.196737</v>
      </c>
      <c r="F163" s="308">
        <v>0.21375</v>
      </c>
      <c r="G163" s="309">
        <v>0.394568</v>
      </c>
      <c r="H163" s="299">
        <v>0.594761</v>
      </c>
      <c r="I163" s="308">
        <v>0.152344</v>
      </c>
      <c r="J163" s="308">
        <v>0.153287</v>
      </c>
      <c r="K163" s="309">
        <v>0.427596</v>
      </c>
    </row>
    <row r="164" spans="2:11" ht="15.75" customHeight="1">
      <c r="B164" s="641"/>
      <c r="C164" s="138" t="s">
        <v>305</v>
      </c>
      <c r="D164" s="299">
        <v>0</v>
      </c>
      <c r="E164" s="308">
        <v>0</v>
      </c>
      <c r="F164" s="308">
        <v>0</v>
      </c>
      <c r="G164" s="150"/>
      <c r="H164" s="299">
        <v>0</v>
      </c>
      <c r="I164" s="308">
        <v>0</v>
      </c>
      <c r="J164" s="308">
        <v>0</v>
      </c>
      <c r="K164" s="150"/>
    </row>
    <row r="165" spans="2:11" ht="15.75" customHeight="1">
      <c r="B165" s="641"/>
      <c r="C165" s="138" t="s">
        <v>306</v>
      </c>
      <c r="D165" s="299">
        <v>24.9925</v>
      </c>
      <c r="E165" s="308">
        <v>24.9925</v>
      </c>
      <c r="F165" s="308">
        <v>2.49925</v>
      </c>
      <c r="G165" s="150"/>
      <c r="H165" s="299">
        <v>0</v>
      </c>
      <c r="I165" s="308">
        <v>0</v>
      </c>
      <c r="J165" s="308">
        <v>0</v>
      </c>
      <c r="K165" s="150"/>
    </row>
    <row r="166" spans="2:11" ht="15.75" customHeight="1">
      <c r="B166" s="641"/>
      <c r="C166" s="138" t="s">
        <v>307</v>
      </c>
      <c r="D166" s="299">
        <v>0</v>
      </c>
      <c r="E166" s="308">
        <v>0</v>
      </c>
      <c r="F166" s="308">
        <v>0</v>
      </c>
      <c r="G166" s="150"/>
      <c r="H166" s="299">
        <v>0</v>
      </c>
      <c r="I166" s="308">
        <v>0</v>
      </c>
      <c r="J166" s="308">
        <v>0</v>
      </c>
      <c r="K166" s="150"/>
    </row>
    <row r="167" spans="2:11" ht="15.75" customHeight="1">
      <c r="B167" s="641"/>
      <c r="C167" s="138" t="s">
        <v>308</v>
      </c>
      <c r="D167" s="299">
        <v>0</v>
      </c>
      <c r="E167" s="308">
        <v>0</v>
      </c>
      <c r="F167" s="308">
        <v>0</v>
      </c>
      <c r="G167" s="150"/>
      <c r="H167" s="299">
        <v>0</v>
      </c>
      <c r="I167" s="308">
        <v>0</v>
      </c>
      <c r="J167" s="308">
        <v>0</v>
      </c>
      <c r="K167" s="150"/>
    </row>
    <row r="168" spans="2:11" ht="15.75" customHeight="1">
      <c r="B168" s="641"/>
      <c r="C168" s="138" t="s">
        <v>309</v>
      </c>
      <c r="D168" s="299">
        <v>0.251</v>
      </c>
      <c r="E168" s="308">
        <v>0.251</v>
      </c>
      <c r="F168" s="308">
        <v>0.251</v>
      </c>
      <c r="G168" s="150"/>
      <c r="H168" s="299">
        <v>0</v>
      </c>
      <c r="I168" s="308">
        <v>0</v>
      </c>
      <c r="J168" s="308">
        <v>0</v>
      </c>
      <c r="K168" s="150"/>
    </row>
    <row r="169" spans="2:11" ht="15.75" customHeight="1">
      <c r="B169" s="641"/>
      <c r="C169" s="138" t="s">
        <v>310</v>
      </c>
      <c r="D169" s="151"/>
      <c r="E169" s="152"/>
      <c r="F169" s="152"/>
      <c r="G169" s="150"/>
      <c r="H169" s="151"/>
      <c r="I169" s="152"/>
      <c r="J169" s="152"/>
      <c r="K169" s="150"/>
    </row>
    <row r="170" spans="2:11" ht="15.75" customHeight="1" thickBot="1">
      <c r="B170" s="641"/>
      <c r="C170" s="142" t="s">
        <v>311</v>
      </c>
      <c r="D170" s="299">
        <v>0</v>
      </c>
      <c r="E170" s="308">
        <v>0</v>
      </c>
      <c r="F170" s="308">
        <v>0</v>
      </c>
      <c r="G170" s="150"/>
      <c r="H170" s="299">
        <v>0.013535</v>
      </c>
      <c r="I170" s="308">
        <v>0.013535</v>
      </c>
      <c r="J170" s="308">
        <v>0.013535</v>
      </c>
      <c r="K170" s="150"/>
    </row>
    <row r="171" spans="2:11" ht="18" customHeight="1" thickBot="1">
      <c r="B171" s="642"/>
      <c r="C171" s="504" t="s">
        <v>315</v>
      </c>
      <c r="D171" s="153"/>
      <c r="E171" s="154"/>
      <c r="F171" s="154"/>
      <c r="G171" s="310">
        <v>1.7788370000000002</v>
      </c>
      <c r="H171" s="153"/>
      <c r="I171" s="154"/>
      <c r="J171" s="154"/>
      <c r="K171" s="310">
        <v>1.6963789999999999</v>
      </c>
    </row>
    <row r="172" ht="14.25">
      <c r="B172" s="147" t="s">
        <v>313</v>
      </c>
    </row>
    <row r="173" ht="14.25">
      <c r="B173" s="147" t="s">
        <v>316</v>
      </c>
    </row>
    <row r="174" ht="15" thickBot="1"/>
    <row r="175" spans="2:11" ht="32.25" customHeight="1" thickBot="1">
      <c r="B175" s="130"/>
      <c r="C175" s="134"/>
      <c r="D175" s="647" t="s">
        <v>288</v>
      </c>
      <c r="E175" s="648"/>
      <c r="F175" s="648"/>
      <c r="G175" s="648"/>
      <c r="H175" s="648"/>
      <c r="I175" s="648"/>
      <c r="J175" s="648"/>
      <c r="K175" s="649"/>
    </row>
    <row r="176" spans="2:11" ht="32.25" customHeight="1" thickBot="1">
      <c r="B176" s="130"/>
      <c r="C176" s="134"/>
      <c r="D176" s="647" t="s">
        <v>11</v>
      </c>
      <c r="E176" s="648"/>
      <c r="F176" s="648"/>
      <c r="G176" s="649"/>
      <c r="H176" s="647" t="s">
        <v>12</v>
      </c>
      <c r="I176" s="648"/>
      <c r="J176" s="648"/>
      <c r="K176" s="649"/>
    </row>
    <row r="177" spans="2:11" ht="51" customHeight="1">
      <c r="B177" s="135"/>
      <c r="C177" s="134"/>
      <c r="D177" s="643" t="s">
        <v>289</v>
      </c>
      <c r="E177" s="645" t="s">
        <v>290</v>
      </c>
      <c r="F177" s="636" t="s">
        <v>291</v>
      </c>
      <c r="G177" s="638" t="s">
        <v>314</v>
      </c>
      <c r="H177" s="643" t="s">
        <v>289</v>
      </c>
      <c r="I177" s="645" t="s">
        <v>290</v>
      </c>
      <c r="J177" s="636" t="s">
        <v>291</v>
      </c>
      <c r="K177" s="638" t="s">
        <v>314</v>
      </c>
    </row>
    <row r="178" spans="2:11" ht="33" customHeight="1" thickBot="1">
      <c r="B178" s="132">
        <v>6</v>
      </c>
      <c r="C178" s="502" t="s">
        <v>10</v>
      </c>
      <c r="D178" s="644"/>
      <c r="E178" s="646"/>
      <c r="F178" s="637"/>
      <c r="G178" s="639"/>
      <c r="H178" s="644"/>
      <c r="I178" s="646"/>
      <c r="J178" s="637"/>
      <c r="K178" s="639"/>
    </row>
    <row r="179" spans="2:11" ht="15.75" customHeight="1">
      <c r="B179" s="640" t="s">
        <v>481</v>
      </c>
      <c r="C179" s="136" t="s">
        <v>294</v>
      </c>
      <c r="D179" s="297">
        <v>3271.442064</v>
      </c>
      <c r="E179" s="307">
        <v>3704.639038</v>
      </c>
      <c r="F179" s="307">
        <v>0</v>
      </c>
      <c r="G179" s="149"/>
      <c r="H179" s="297">
        <v>4068.501156</v>
      </c>
      <c r="I179" s="307">
        <v>4487.58628</v>
      </c>
      <c r="J179" s="307">
        <v>7.642041</v>
      </c>
      <c r="K179" s="149"/>
    </row>
    <row r="180" spans="2:11" ht="15.75" customHeight="1">
      <c r="B180" s="641"/>
      <c r="C180" s="138" t="s">
        <v>295</v>
      </c>
      <c r="D180" s="299">
        <v>112.010899</v>
      </c>
      <c r="E180" s="308">
        <v>111.997117</v>
      </c>
      <c r="F180" s="308">
        <v>22.399423</v>
      </c>
      <c r="G180" s="150"/>
      <c r="H180" s="299">
        <v>108.830175</v>
      </c>
      <c r="I180" s="308">
        <v>108.784447</v>
      </c>
      <c r="J180" s="308">
        <v>21.756889</v>
      </c>
      <c r="K180" s="150"/>
    </row>
    <row r="181" spans="2:11" ht="15.75" customHeight="1">
      <c r="B181" s="641"/>
      <c r="C181" s="138" t="s">
        <v>296</v>
      </c>
      <c r="D181" s="299">
        <v>24.938471</v>
      </c>
      <c r="E181" s="308">
        <v>24.938471</v>
      </c>
      <c r="F181" s="308">
        <v>4.987694</v>
      </c>
      <c r="G181" s="150"/>
      <c r="H181" s="299">
        <v>40.202056</v>
      </c>
      <c r="I181" s="308">
        <v>40.185507</v>
      </c>
      <c r="J181" s="308">
        <v>8.037101</v>
      </c>
      <c r="K181" s="150"/>
    </row>
    <row r="182" spans="2:11" ht="15.75" customHeight="1">
      <c r="B182" s="641"/>
      <c r="C182" s="138" t="s">
        <v>297</v>
      </c>
      <c r="D182" s="299">
        <v>0</v>
      </c>
      <c r="E182" s="308">
        <v>0</v>
      </c>
      <c r="F182" s="308">
        <v>0</v>
      </c>
      <c r="G182" s="150"/>
      <c r="H182" s="299">
        <v>0</v>
      </c>
      <c r="I182" s="308">
        <v>0</v>
      </c>
      <c r="J182" s="308">
        <v>0</v>
      </c>
      <c r="K182" s="150"/>
    </row>
    <row r="183" spans="2:11" ht="15.75" customHeight="1">
      <c r="B183" s="641"/>
      <c r="C183" s="138" t="s">
        <v>298</v>
      </c>
      <c r="D183" s="299">
        <v>0</v>
      </c>
      <c r="E183" s="308">
        <v>0</v>
      </c>
      <c r="F183" s="308">
        <v>0</v>
      </c>
      <c r="G183" s="150"/>
      <c r="H183" s="299">
        <v>0</v>
      </c>
      <c r="I183" s="308">
        <v>0</v>
      </c>
      <c r="J183" s="308">
        <v>0</v>
      </c>
      <c r="K183" s="150"/>
    </row>
    <row r="184" spans="2:11" ht="15.75" customHeight="1">
      <c r="B184" s="641"/>
      <c r="C184" s="138" t="s">
        <v>299</v>
      </c>
      <c r="D184" s="299">
        <v>1048.428431</v>
      </c>
      <c r="E184" s="308">
        <v>953.087014</v>
      </c>
      <c r="F184" s="308">
        <v>128.669073</v>
      </c>
      <c r="G184" s="150"/>
      <c r="H184" s="299">
        <v>1349.320304</v>
      </c>
      <c r="I184" s="308">
        <v>1267.716772</v>
      </c>
      <c r="J184" s="308">
        <v>165.600857</v>
      </c>
      <c r="K184" s="150"/>
    </row>
    <row r="185" spans="2:11" ht="15.75" customHeight="1">
      <c r="B185" s="641"/>
      <c r="C185" s="138" t="s">
        <v>300</v>
      </c>
      <c r="D185" s="299">
        <v>384.81782</v>
      </c>
      <c r="E185" s="308">
        <v>287.470603</v>
      </c>
      <c r="F185" s="308">
        <v>246.417761</v>
      </c>
      <c r="G185" s="150"/>
      <c r="H185" s="299">
        <v>383.930315</v>
      </c>
      <c r="I185" s="308">
        <v>310.288047</v>
      </c>
      <c r="J185" s="308">
        <v>271.228561</v>
      </c>
      <c r="K185" s="150"/>
    </row>
    <row r="186" spans="2:11" ht="15.75" customHeight="1">
      <c r="B186" s="641"/>
      <c r="C186" s="140" t="s">
        <v>301</v>
      </c>
      <c r="D186" s="299">
        <v>29.085512</v>
      </c>
      <c r="E186" s="308">
        <v>0.636813</v>
      </c>
      <c r="F186" s="308">
        <v>0.636751</v>
      </c>
      <c r="G186" s="150"/>
      <c r="H186" s="299">
        <v>32.081091</v>
      </c>
      <c r="I186" s="308">
        <v>25.379693</v>
      </c>
      <c r="J186" s="308">
        <v>25.309115</v>
      </c>
      <c r="K186" s="150"/>
    </row>
    <row r="187" spans="2:11" ht="15.75" customHeight="1">
      <c r="B187" s="641"/>
      <c r="C187" s="138" t="s">
        <v>302</v>
      </c>
      <c r="D187" s="299">
        <v>3.113309</v>
      </c>
      <c r="E187" s="308">
        <v>1.618215</v>
      </c>
      <c r="F187" s="308">
        <v>1.172663</v>
      </c>
      <c r="G187" s="150"/>
      <c r="H187" s="299">
        <v>3.899488</v>
      </c>
      <c r="I187" s="308">
        <v>2.248381</v>
      </c>
      <c r="J187" s="308">
        <v>1.630754</v>
      </c>
      <c r="K187" s="150"/>
    </row>
    <row r="188" spans="2:11" ht="15.75" customHeight="1">
      <c r="B188" s="641"/>
      <c r="C188" s="140" t="s">
        <v>301</v>
      </c>
      <c r="D188" s="299">
        <v>0.360336</v>
      </c>
      <c r="E188" s="308">
        <v>0.229585</v>
      </c>
      <c r="F188" s="308">
        <v>0.131191</v>
      </c>
      <c r="G188" s="150"/>
      <c r="H188" s="299">
        <v>0.660597</v>
      </c>
      <c r="I188" s="308">
        <v>0.329955</v>
      </c>
      <c r="J188" s="308">
        <v>0.191933</v>
      </c>
      <c r="K188" s="150"/>
    </row>
    <row r="189" spans="2:11" ht="15.75" customHeight="1">
      <c r="B189" s="641"/>
      <c r="C189" s="138" t="s">
        <v>303</v>
      </c>
      <c r="D189" s="299">
        <v>1.294265</v>
      </c>
      <c r="E189" s="308">
        <v>1.292211</v>
      </c>
      <c r="F189" s="308">
        <v>0.509897</v>
      </c>
      <c r="G189" s="150"/>
      <c r="H189" s="299">
        <v>2.088165</v>
      </c>
      <c r="I189" s="308">
        <v>2.076812</v>
      </c>
      <c r="J189" s="308">
        <v>0.925438</v>
      </c>
      <c r="K189" s="150"/>
    </row>
    <row r="190" spans="2:11" ht="15.75" customHeight="1">
      <c r="B190" s="641"/>
      <c r="C190" s="140" t="s">
        <v>301</v>
      </c>
      <c r="D190" s="299">
        <v>0</v>
      </c>
      <c r="E190" s="308">
        <v>0</v>
      </c>
      <c r="F190" s="308">
        <v>0</v>
      </c>
      <c r="G190" s="150"/>
      <c r="H190" s="299">
        <v>0</v>
      </c>
      <c r="I190" s="308">
        <v>0</v>
      </c>
      <c r="J190" s="308">
        <v>0</v>
      </c>
      <c r="K190" s="150"/>
    </row>
    <row r="191" spans="2:11" ht="15.75" customHeight="1">
      <c r="B191" s="641"/>
      <c r="C191" s="138" t="s">
        <v>304</v>
      </c>
      <c r="D191" s="299">
        <v>1.352926</v>
      </c>
      <c r="E191" s="308">
        <v>0.242668</v>
      </c>
      <c r="F191" s="308">
        <v>0.246193</v>
      </c>
      <c r="G191" s="309">
        <v>1.11026</v>
      </c>
      <c r="H191" s="299">
        <v>1.390979</v>
      </c>
      <c r="I191" s="308">
        <v>0.26711</v>
      </c>
      <c r="J191" s="308">
        <v>0.270076</v>
      </c>
      <c r="K191" s="309">
        <v>1.12387</v>
      </c>
    </row>
    <row r="192" spans="2:11" ht="15.75" customHeight="1">
      <c r="B192" s="641"/>
      <c r="C192" s="138" t="s">
        <v>305</v>
      </c>
      <c r="D192" s="299">
        <v>0</v>
      </c>
      <c r="E192" s="308">
        <v>0</v>
      </c>
      <c r="F192" s="308">
        <v>0</v>
      </c>
      <c r="G192" s="150"/>
      <c r="H192" s="299">
        <v>0</v>
      </c>
      <c r="I192" s="308">
        <v>0</v>
      </c>
      <c r="J192" s="308">
        <v>0</v>
      </c>
      <c r="K192" s="150"/>
    </row>
    <row r="193" spans="2:11" ht="15.75" customHeight="1">
      <c r="B193" s="641"/>
      <c r="C193" s="138" t="s">
        <v>306</v>
      </c>
      <c r="D193" s="299">
        <v>75.496718</v>
      </c>
      <c r="E193" s="308">
        <v>75.496718</v>
      </c>
      <c r="F193" s="308">
        <v>10.256963</v>
      </c>
      <c r="G193" s="150"/>
      <c r="H193" s="299">
        <v>125.044704</v>
      </c>
      <c r="I193" s="308">
        <v>125.039804</v>
      </c>
      <c r="J193" s="308">
        <v>17.214101</v>
      </c>
      <c r="K193" s="150"/>
    </row>
    <row r="194" spans="2:11" ht="15.75" customHeight="1">
      <c r="B194" s="641"/>
      <c r="C194" s="138" t="s">
        <v>307</v>
      </c>
      <c r="D194" s="299">
        <v>0</v>
      </c>
      <c r="E194" s="308">
        <v>0</v>
      </c>
      <c r="F194" s="308">
        <v>0</v>
      </c>
      <c r="G194" s="150"/>
      <c r="H194" s="299">
        <v>0</v>
      </c>
      <c r="I194" s="308">
        <v>0</v>
      </c>
      <c r="J194" s="308">
        <v>0</v>
      </c>
      <c r="K194" s="150"/>
    </row>
    <row r="195" spans="2:11" ht="15.75" customHeight="1">
      <c r="B195" s="641"/>
      <c r="C195" s="138" t="s">
        <v>308</v>
      </c>
      <c r="D195" s="299">
        <v>5.606953</v>
      </c>
      <c r="E195" s="308">
        <v>5.606953</v>
      </c>
      <c r="F195" s="308">
        <v>5.606953</v>
      </c>
      <c r="G195" s="150"/>
      <c r="H195" s="299">
        <v>4.703705</v>
      </c>
      <c r="I195" s="308">
        <v>4.703705</v>
      </c>
      <c r="J195" s="308">
        <v>4.703705</v>
      </c>
      <c r="K195" s="150"/>
    </row>
    <row r="196" spans="2:11" ht="15.75" customHeight="1">
      <c r="B196" s="641"/>
      <c r="C196" s="138" t="s">
        <v>309</v>
      </c>
      <c r="D196" s="299">
        <v>5.092493</v>
      </c>
      <c r="E196" s="308">
        <v>5.092493</v>
      </c>
      <c r="F196" s="308">
        <v>12.716233</v>
      </c>
      <c r="G196" s="150"/>
      <c r="H196" s="299">
        <v>0</v>
      </c>
      <c r="I196" s="308">
        <v>0</v>
      </c>
      <c r="J196" s="308">
        <v>0</v>
      </c>
      <c r="K196" s="150"/>
    </row>
    <row r="197" spans="2:11" ht="15.75" customHeight="1">
      <c r="B197" s="641"/>
      <c r="C197" s="138" t="s">
        <v>310</v>
      </c>
      <c r="D197" s="151"/>
      <c r="E197" s="152"/>
      <c r="F197" s="152"/>
      <c r="G197" s="150"/>
      <c r="H197" s="151"/>
      <c r="I197" s="152"/>
      <c r="J197" s="152"/>
      <c r="K197" s="150"/>
    </row>
    <row r="198" spans="2:11" ht="15.75" customHeight="1" thickBot="1">
      <c r="B198" s="641"/>
      <c r="C198" s="142" t="s">
        <v>311</v>
      </c>
      <c r="D198" s="299">
        <v>0.002043</v>
      </c>
      <c r="E198" s="308">
        <v>0.002043</v>
      </c>
      <c r="F198" s="308">
        <v>0.002043</v>
      </c>
      <c r="G198" s="150"/>
      <c r="H198" s="299">
        <v>0.030006</v>
      </c>
      <c r="I198" s="308">
        <v>0.030006</v>
      </c>
      <c r="J198" s="308">
        <v>0.030006</v>
      </c>
      <c r="K198" s="150"/>
    </row>
    <row r="199" spans="2:11" ht="18" customHeight="1" thickBot="1">
      <c r="B199" s="642"/>
      <c r="C199" s="504" t="s">
        <v>315</v>
      </c>
      <c r="D199" s="153"/>
      <c r="E199" s="154"/>
      <c r="F199" s="154"/>
      <c r="G199" s="310">
        <v>1.910274</v>
      </c>
      <c r="H199" s="153"/>
      <c r="I199" s="154"/>
      <c r="J199" s="154"/>
      <c r="K199" s="310">
        <v>2.720106</v>
      </c>
    </row>
    <row r="200" ht="14.25">
      <c r="B200" s="147" t="s">
        <v>313</v>
      </c>
    </row>
    <row r="201" ht="14.25">
      <c r="B201" s="147" t="s">
        <v>316</v>
      </c>
    </row>
    <row r="202" ht="15" thickBot="1"/>
    <row r="203" spans="2:11" ht="32.25" customHeight="1" thickBot="1">
      <c r="B203" s="130"/>
      <c r="C203" s="134"/>
      <c r="D203" s="647" t="s">
        <v>288</v>
      </c>
      <c r="E203" s="648"/>
      <c r="F203" s="648"/>
      <c r="G203" s="648"/>
      <c r="H203" s="648"/>
      <c r="I203" s="648"/>
      <c r="J203" s="648"/>
      <c r="K203" s="649"/>
    </row>
    <row r="204" spans="2:11" ht="32.25" customHeight="1" thickBot="1">
      <c r="B204" s="130"/>
      <c r="C204" s="134"/>
      <c r="D204" s="647" t="s">
        <v>11</v>
      </c>
      <c r="E204" s="648"/>
      <c r="F204" s="648"/>
      <c r="G204" s="649"/>
      <c r="H204" s="647" t="s">
        <v>12</v>
      </c>
      <c r="I204" s="648"/>
      <c r="J204" s="648"/>
      <c r="K204" s="649"/>
    </row>
    <row r="205" spans="2:11" ht="51" customHeight="1">
      <c r="B205" s="135"/>
      <c r="C205" s="134"/>
      <c r="D205" s="643" t="s">
        <v>289</v>
      </c>
      <c r="E205" s="645" t="s">
        <v>290</v>
      </c>
      <c r="F205" s="636" t="s">
        <v>291</v>
      </c>
      <c r="G205" s="638" t="s">
        <v>314</v>
      </c>
      <c r="H205" s="643" t="s">
        <v>289</v>
      </c>
      <c r="I205" s="645" t="s">
        <v>290</v>
      </c>
      <c r="J205" s="636" t="s">
        <v>291</v>
      </c>
      <c r="K205" s="638" t="s">
        <v>314</v>
      </c>
    </row>
    <row r="206" spans="2:11" ht="33" customHeight="1" thickBot="1">
      <c r="B206" s="132">
        <v>7</v>
      </c>
      <c r="C206" s="502" t="s">
        <v>10</v>
      </c>
      <c r="D206" s="644"/>
      <c r="E206" s="646"/>
      <c r="F206" s="637"/>
      <c r="G206" s="639"/>
      <c r="H206" s="644"/>
      <c r="I206" s="646"/>
      <c r="J206" s="637"/>
      <c r="K206" s="639"/>
    </row>
    <row r="207" spans="2:11" ht="15.75" customHeight="1">
      <c r="B207" s="640" t="s">
        <v>486</v>
      </c>
      <c r="C207" s="136" t="s">
        <v>294</v>
      </c>
      <c r="D207" s="297">
        <v>640.999258</v>
      </c>
      <c r="E207" s="307">
        <v>640.30997</v>
      </c>
      <c r="F207" s="307">
        <v>169.864658</v>
      </c>
      <c r="G207" s="149"/>
      <c r="H207" s="297">
        <v>560.684896</v>
      </c>
      <c r="I207" s="307">
        <v>559.563211</v>
      </c>
      <c r="J207" s="307">
        <v>170.228291</v>
      </c>
      <c r="K207" s="149"/>
    </row>
    <row r="208" spans="2:11" ht="15.75" customHeight="1">
      <c r="B208" s="641"/>
      <c r="C208" s="138" t="s">
        <v>295</v>
      </c>
      <c r="D208" s="299">
        <v>153.094085</v>
      </c>
      <c r="E208" s="308">
        <v>136.83816</v>
      </c>
      <c r="F208" s="308">
        <v>27.749409</v>
      </c>
      <c r="G208" s="150"/>
      <c r="H208" s="299">
        <v>157.811334</v>
      </c>
      <c r="I208" s="308">
        <v>136.328607</v>
      </c>
      <c r="J208" s="308">
        <v>27.5931</v>
      </c>
      <c r="K208" s="150"/>
    </row>
    <row r="209" spans="2:11" ht="15.75" customHeight="1">
      <c r="B209" s="641"/>
      <c r="C209" s="138" t="s">
        <v>296</v>
      </c>
      <c r="D209" s="299">
        <v>9.716561</v>
      </c>
      <c r="E209" s="308">
        <v>8.825184</v>
      </c>
      <c r="F209" s="308">
        <v>8.825184</v>
      </c>
      <c r="G209" s="150"/>
      <c r="H209" s="299">
        <v>10.023766</v>
      </c>
      <c r="I209" s="308">
        <v>7.694345</v>
      </c>
      <c r="J209" s="308">
        <v>7.510613</v>
      </c>
      <c r="K209" s="150"/>
    </row>
    <row r="210" spans="2:11" ht="15.75" customHeight="1">
      <c r="B210" s="641"/>
      <c r="C210" s="138" t="s">
        <v>297</v>
      </c>
      <c r="D210" s="299">
        <v>0</v>
      </c>
      <c r="E210" s="308">
        <v>0</v>
      </c>
      <c r="F210" s="308">
        <v>0</v>
      </c>
      <c r="G210" s="150"/>
      <c r="H210" s="299">
        <v>0</v>
      </c>
      <c r="I210" s="308">
        <v>0</v>
      </c>
      <c r="J210" s="308">
        <v>0</v>
      </c>
      <c r="K210" s="150"/>
    </row>
    <row r="211" spans="2:11" ht="15.75" customHeight="1">
      <c r="B211" s="641"/>
      <c r="C211" s="138" t="s">
        <v>298</v>
      </c>
      <c r="D211" s="299">
        <v>0</v>
      </c>
      <c r="E211" s="308">
        <v>0</v>
      </c>
      <c r="F211" s="308">
        <v>0</v>
      </c>
      <c r="G211" s="150"/>
      <c r="H211" s="299">
        <v>0</v>
      </c>
      <c r="I211" s="308">
        <v>0</v>
      </c>
      <c r="J211" s="308">
        <v>0</v>
      </c>
      <c r="K211" s="150"/>
    </row>
    <row r="212" spans="2:11" ht="15.75" customHeight="1">
      <c r="B212" s="641"/>
      <c r="C212" s="138" t="s">
        <v>299</v>
      </c>
      <c r="D212" s="299">
        <v>72.925637</v>
      </c>
      <c r="E212" s="308">
        <v>72.780655</v>
      </c>
      <c r="F212" s="308">
        <v>36.388832</v>
      </c>
      <c r="G212" s="150"/>
      <c r="H212" s="299">
        <v>69.448872</v>
      </c>
      <c r="I212" s="308">
        <v>69.285905</v>
      </c>
      <c r="J212" s="308">
        <v>34.635451</v>
      </c>
      <c r="K212" s="150"/>
    </row>
    <row r="213" spans="2:11" ht="15.75" customHeight="1">
      <c r="B213" s="641"/>
      <c r="C213" s="138" t="s">
        <v>300</v>
      </c>
      <c r="D213" s="299">
        <v>673.807711</v>
      </c>
      <c r="E213" s="308">
        <v>605.581991</v>
      </c>
      <c r="F213" s="308">
        <v>605.504273</v>
      </c>
      <c r="G213" s="150"/>
      <c r="H213" s="299">
        <v>678.519857</v>
      </c>
      <c r="I213" s="308">
        <v>622.404522</v>
      </c>
      <c r="J213" s="308">
        <v>621.854004</v>
      </c>
      <c r="K213" s="150"/>
    </row>
    <row r="214" spans="2:11" ht="15.75" customHeight="1">
      <c r="B214" s="641"/>
      <c r="C214" s="140" t="s">
        <v>301</v>
      </c>
      <c r="D214" s="299">
        <v>0.000279</v>
      </c>
      <c r="E214" s="308">
        <v>5.1E-05</v>
      </c>
      <c r="F214" s="308">
        <v>3.9E-05</v>
      </c>
      <c r="G214" s="150"/>
      <c r="H214" s="299">
        <v>25.684933</v>
      </c>
      <c r="I214" s="308">
        <v>25.681941</v>
      </c>
      <c r="J214" s="308">
        <v>25.384871</v>
      </c>
      <c r="K214" s="150"/>
    </row>
    <row r="215" spans="2:11" ht="15.75" customHeight="1">
      <c r="B215" s="641"/>
      <c r="C215" s="138" t="s">
        <v>302</v>
      </c>
      <c r="D215" s="299">
        <v>2262.375292</v>
      </c>
      <c r="E215" s="308">
        <v>1982.986503</v>
      </c>
      <c r="F215" s="308">
        <v>1487.217787</v>
      </c>
      <c r="G215" s="150"/>
      <c r="H215" s="299">
        <v>2213.255167</v>
      </c>
      <c r="I215" s="308">
        <v>1915.919087</v>
      </c>
      <c r="J215" s="308">
        <v>1436.841951</v>
      </c>
      <c r="K215" s="150"/>
    </row>
    <row r="216" spans="2:11" ht="15.75" customHeight="1">
      <c r="B216" s="641"/>
      <c r="C216" s="140" t="s">
        <v>301</v>
      </c>
      <c r="D216" s="299">
        <v>0.000869</v>
      </c>
      <c r="E216" s="308">
        <v>0.000843</v>
      </c>
      <c r="F216" s="308">
        <v>0.000482</v>
      </c>
      <c r="G216" s="150"/>
      <c r="H216" s="299">
        <v>37.980509</v>
      </c>
      <c r="I216" s="308">
        <v>35.459636</v>
      </c>
      <c r="J216" s="308">
        <v>26.497361</v>
      </c>
      <c r="K216" s="150"/>
    </row>
    <row r="217" spans="2:11" ht="15.75" customHeight="1">
      <c r="B217" s="641"/>
      <c r="C217" s="138" t="s">
        <v>303</v>
      </c>
      <c r="D217" s="299">
        <v>0.028221</v>
      </c>
      <c r="E217" s="308">
        <v>0.02655</v>
      </c>
      <c r="F217" s="308">
        <v>0.009292</v>
      </c>
      <c r="G217" s="150"/>
      <c r="H217" s="299">
        <v>0.03357</v>
      </c>
      <c r="I217" s="308">
        <v>0.032298</v>
      </c>
      <c r="J217" s="308">
        <v>0.011304</v>
      </c>
      <c r="K217" s="150"/>
    </row>
    <row r="218" spans="2:11" ht="15.75" customHeight="1">
      <c r="B218" s="641"/>
      <c r="C218" s="140" t="s">
        <v>301</v>
      </c>
      <c r="D218" s="299">
        <v>0</v>
      </c>
      <c r="E218" s="308">
        <v>0</v>
      </c>
      <c r="F218" s="308">
        <v>0</v>
      </c>
      <c r="G218" s="150"/>
      <c r="H218" s="299">
        <v>0</v>
      </c>
      <c r="I218" s="308">
        <v>0</v>
      </c>
      <c r="J218" s="308">
        <v>0</v>
      </c>
      <c r="K218" s="150"/>
    </row>
    <row r="219" spans="2:11" ht="15.75" customHeight="1">
      <c r="B219" s="641"/>
      <c r="C219" s="138" t="s">
        <v>304</v>
      </c>
      <c r="D219" s="299">
        <v>232.108941</v>
      </c>
      <c r="E219" s="308">
        <v>73.236</v>
      </c>
      <c r="F219" s="308">
        <v>74.400436</v>
      </c>
      <c r="G219" s="309">
        <v>158.55933</v>
      </c>
      <c r="H219" s="299">
        <v>240.117749</v>
      </c>
      <c r="I219" s="308">
        <v>99.998649</v>
      </c>
      <c r="J219" s="308">
        <v>100.519858</v>
      </c>
      <c r="K219" s="309">
        <v>139.79986</v>
      </c>
    </row>
    <row r="220" spans="2:11" ht="15.75" customHeight="1">
      <c r="B220" s="641"/>
      <c r="C220" s="138" t="s">
        <v>305</v>
      </c>
      <c r="D220" s="299">
        <v>0</v>
      </c>
      <c r="E220" s="308">
        <v>0</v>
      </c>
      <c r="F220" s="308">
        <v>0</v>
      </c>
      <c r="G220" s="150"/>
      <c r="H220" s="299">
        <v>0</v>
      </c>
      <c r="I220" s="308">
        <v>0</v>
      </c>
      <c r="J220" s="308">
        <v>0</v>
      </c>
      <c r="K220" s="150"/>
    </row>
    <row r="221" spans="2:11" ht="15.75" customHeight="1">
      <c r="B221" s="641"/>
      <c r="C221" s="138" t="s">
        <v>306</v>
      </c>
      <c r="D221" s="299">
        <v>0</v>
      </c>
      <c r="E221" s="308">
        <v>0</v>
      </c>
      <c r="F221" s="308">
        <v>0</v>
      </c>
      <c r="G221" s="150"/>
      <c r="H221" s="299">
        <v>0</v>
      </c>
      <c r="I221" s="308">
        <v>0</v>
      </c>
      <c r="J221" s="308">
        <v>0</v>
      </c>
      <c r="K221" s="150"/>
    </row>
    <row r="222" spans="2:11" ht="15.75" customHeight="1">
      <c r="B222" s="641"/>
      <c r="C222" s="138" t="s">
        <v>307</v>
      </c>
      <c r="D222" s="299">
        <v>0</v>
      </c>
      <c r="E222" s="308">
        <v>0</v>
      </c>
      <c r="F222" s="308">
        <v>0</v>
      </c>
      <c r="G222" s="150"/>
      <c r="H222" s="299">
        <v>0</v>
      </c>
      <c r="I222" s="308">
        <v>0</v>
      </c>
      <c r="J222" s="308">
        <v>0</v>
      </c>
      <c r="K222" s="150"/>
    </row>
    <row r="223" spans="2:11" ht="15.75" customHeight="1">
      <c r="B223" s="641"/>
      <c r="C223" s="138" t="s">
        <v>308</v>
      </c>
      <c r="D223" s="299">
        <v>0</v>
      </c>
      <c r="E223" s="308">
        <v>0</v>
      </c>
      <c r="F223" s="308">
        <v>0</v>
      </c>
      <c r="G223" s="150"/>
      <c r="H223" s="299">
        <v>0</v>
      </c>
      <c r="I223" s="308">
        <v>0</v>
      </c>
      <c r="J223" s="308">
        <v>0</v>
      </c>
      <c r="K223" s="150"/>
    </row>
    <row r="224" spans="2:11" ht="15.75" customHeight="1">
      <c r="B224" s="641"/>
      <c r="C224" s="138" t="s">
        <v>309</v>
      </c>
      <c r="D224" s="299">
        <v>0.06666</v>
      </c>
      <c r="E224" s="308">
        <v>0.06666</v>
      </c>
      <c r="F224" s="308">
        <v>0.16665</v>
      </c>
      <c r="G224" s="150"/>
      <c r="H224" s="299">
        <v>0</v>
      </c>
      <c r="I224" s="308">
        <v>0</v>
      </c>
      <c r="J224" s="308">
        <v>0</v>
      </c>
      <c r="K224" s="150"/>
    </row>
    <row r="225" spans="2:11" ht="15.75" customHeight="1">
      <c r="B225" s="641"/>
      <c r="C225" s="138" t="s">
        <v>310</v>
      </c>
      <c r="D225" s="151"/>
      <c r="E225" s="152"/>
      <c r="F225" s="152"/>
      <c r="G225" s="150"/>
      <c r="H225" s="151"/>
      <c r="I225" s="152"/>
      <c r="J225" s="152"/>
      <c r="K225" s="150"/>
    </row>
    <row r="226" spans="2:11" ht="15.75" customHeight="1" thickBot="1">
      <c r="B226" s="641"/>
      <c r="C226" s="142" t="s">
        <v>311</v>
      </c>
      <c r="D226" s="299">
        <v>313.77474</v>
      </c>
      <c r="E226" s="308">
        <v>313.77474</v>
      </c>
      <c r="F226" s="308">
        <v>188.436147</v>
      </c>
      <c r="G226" s="150"/>
      <c r="H226" s="299">
        <v>293.696934</v>
      </c>
      <c r="I226" s="308">
        <v>293.696934</v>
      </c>
      <c r="J226" s="308">
        <v>194.463203</v>
      </c>
      <c r="K226" s="150"/>
    </row>
    <row r="227" spans="2:11" ht="18" customHeight="1" thickBot="1">
      <c r="B227" s="642"/>
      <c r="C227" s="504" t="s">
        <v>315</v>
      </c>
      <c r="D227" s="153"/>
      <c r="E227" s="154"/>
      <c r="F227" s="154"/>
      <c r="G227" s="310">
        <v>230.061194</v>
      </c>
      <c r="H227" s="153"/>
      <c r="I227" s="154"/>
      <c r="J227" s="154"/>
      <c r="K227" s="310">
        <v>239.202792</v>
      </c>
    </row>
    <row r="228" ht="14.25">
      <c r="B228" s="147" t="s">
        <v>313</v>
      </c>
    </row>
    <row r="229" ht="14.25">
      <c r="B229" s="147" t="s">
        <v>316</v>
      </c>
    </row>
    <row r="230" ht="15" thickBot="1"/>
    <row r="231" spans="2:11" ht="32.25" customHeight="1" thickBot="1">
      <c r="B231" s="130"/>
      <c r="C231" s="134"/>
      <c r="D231" s="647" t="s">
        <v>288</v>
      </c>
      <c r="E231" s="648"/>
      <c r="F231" s="648"/>
      <c r="G231" s="648"/>
      <c r="H231" s="648"/>
      <c r="I231" s="648"/>
      <c r="J231" s="648"/>
      <c r="K231" s="649"/>
    </row>
    <row r="232" spans="2:11" ht="32.25" customHeight="1" thickBot="1">
      <c r="B232" s="130"/>
      <c r="C232" s="134"/>
      <c r="D232" s="647" t="s">
        <v>11</v>
      </c>
      <c r="E232" s="648"/>
      <c r="F232" s="648"/>
      <c r="G232" s="649"/>
      <c r="H232" s="647" t="s">
        <v>12</v>
      </c>
      <c r="I232" s="648"/>
      <c r="J232" s="648"/>
      <c r="K232" s="649"/>
    </row>
    <row r="233" spans="2:11" ht="51" customHeight="1">
      <c r="B233" s="135"/>
      <c r="C233" s="134"/>
      <c r="D233" s="643" t="s">
        <v>289</v>
      </c>
      <c r="E233" s="645" t="s">
        <v>290</v>
      </c>
      <c r="F233" s="636" t="s">
        <v>291</v>
      </c>
      <c r="G233" s="638" t="s">
        <v>314</v>
      </c>
      <c r="H233" s="643" t="s">
        <v>289</v>
      </c>
      <c r="I233" s="645" t="s">
        <v>290</v>
      </c>
      <c r="J233" s="636" t="s">
        <v>291</v>
      </c>
      <c r="K233" s="638" t="s">
        <v>314</v>
      </c>
    </row>
    <row r="234" spans="2:11" ht="33" customHeight="1" thickBot="1">
      <c r="B234" s="132">
        <v>8</v>
      </c>
      <c r="C234" s="502" t="s">
        <v>10</v>
      </c>
      <c r="D234" s="644"/>
      <c r="E234" s="646"/>
      <c r="F234" s="637"/>
      <c r="G234" s="639"/>
      <c r="H234" s="644"/>
      <c r="I234" s="646"/>
      <c r="J234" s="637"/>
      <c r="K234" s="639"/>
    </row>
    <row r="235" spans="2:11" ht="15.75" customHeight="1">
      <c r="B235" s="640" t="s">
        <v>483</v>
      </c>
      <c r="C235" s="136" t="s">
        <v>294</v>
      </c>
      <c r="D235" s="297">
        <v>1909.351666</v>
      </c>
      <c r="E235" s="307">
        <v>2491.091367</v>
      </c>
      <c r="F235" s="307">
        <v>67.123676</v>
      </c>
      <c r="G235" s="149"/>
      <c r="H235" s="297">
        <v>2105.452454</v>
      </c>
      <c r="I235" s="307">
        <v>2671.60539</v>
      </c>
      <c r="J235" s="307">
        <v>137.784567</v>
      </c>
      <c r="K235" s="149"/>
    </row>
    <row r="236" spans="2:11" ht="15.75" customHeight="1">
      <c r="B236" s="641"/>
      <c r="C236" s="138" t="s">
        <v>295</v>
      </c>
      <c r="D236" s="299">
        <v>131.53443</v>
      </c>
      <c r="E236" s="308">
        <v>146.987172</v>
      </c>
      <c r="F236" s="308">
        <v>114.759887</v>
      </c>
      <c r="G236" s="150"/>
      <c r="H236" s="299">
        <v>129.139273</v>
      </c>
      <c r="I236" s="308">
        <v>141.140612</v>
      </c>
      <c r="J236" s="308">
        <v>36.650298</v>
      </c>
      <c r="K236" s="150"/>
    </row>
    <row r="237" spans="2:11" ht="15.75" customHeight="1">
      <c r="B237" s="641"/>
      <c r="C237" s="138" t="s">
        <v>296</v>
      </c>
      <c r="D237" s="299">
        <v>538.378267</v>
      </c>
      <c r="E237" s="308">
        <v>47.140575</v>
      </c>
      <c r="F237" s="308">
        <v>8.292941</v>
      </c>
      <c r="G237" s="150"/>
      <c r="H237" s="299">
        <v>605.29103</v>
      </c>
      <c r="I237" s="308">
        <v>91.646036</v>
      </c>
      <c r="J237" s="308">
        <v>42.395969</v>
      </c>
      <c r="K237" s="150"/>
    </row>
    <row r="238" spans="2:11" ht="15.75" customHeight="1">
      <c r="B238" s="641"/>
      <c r="C238" s="138" t="s">
        <v>297</v>
      </c>
      <c r="D238" s="299">
        <v>0</v>
      </c>
      <c r="E238" s="308">
        <v>0</v>
      </c>
      <c r="F238" s="308">
        <v>0</v>
      </c>
      <c r="G238" s="150"/>
      <c r="H238" s="299">
        <v>0</v>
      </c>
      <c r="I238" s="308">
        <v>0</v>
      </c>
      <c r="J238" s="308">
        <v>0</v>
      </c>
      <c r="K238" s="150"/>
    </row>
    <row r="239" spans="2:11" ht="15.75" customHeight="1">
      <c r="B239" s="641"/>
      <c r="C239" s="138" t="s">
        <v>298</v>
      </c>
      <c r="D239" s="299">
        <v>0</v>
      </c>
      <c r="E239" s="308">
        <v>0</v>
      </c>
      <c r="F239" s="308">
        <v>0</v>
      </c>
      <c r="G239" s="150"/>
      <c r="H239" s="299">
        <v>0</v>
      </c>
      <c r="I239" s="308">
        <v>0</v>
      </c>
      <c r="J239" s="308">
        <v>0</v>
      </c>
      <c r="K239" s="150"/>
    </row>
    <row r="240" spans="2:11" ht="15.75" customHeight="1">
      <c r="B240" s="641"/>
      <c r="C240" s="138" t="s">
        <v>299</v>
      </c>
      <c r="D240" s="299">
        <v>97.466325</v>
      </c>
      <c r="E240" s="308">
        <v>76.30707</v>
      </c>
      <c r="F240" s="308">
        <v>24.88361</v>
      </c>
      <c r="G240" s="150"/>
      <c r="H240" s="299">
        <v>82.665066</v>
      </c>
      <c r="I240" s="308">
        <v>65.426125</v>
      </c>
      <c r="J240" s="308">
        <v>21.268127</v>
      </c>
      <c r="K240" s="150"/>
    </row>
    <row r="241" spans="2:11" ht="15.75" customHeight="1">
      <c r="B241" s="641"/>
      <c r="C241" s="138" t="s">
        <v>300</v>
      </c>
      <c r="D241" s="299">
        <v>6198.283856</v>
      </c>
      <c r="E241" s="308">
        <v>5009.77698</v>
      </c>
      <c r="F241" s="308">
        <v>4994.613855</v>
      </c>
      <c r="G241" s="150"/>
      <c r="H241" s="299">
        <v>6299.521407</v>
      </c>
      <c r="I241" s="308">
        <v>5062.027021</v>
      </c>
      <c r="J241" s="308">
        <v>4993.535366</v>
      </c>
      <c r="K241" s="150"/>
    </row>
    <row r="242" spans="2:11" ht="15.75" customHeight="1">
      <c r="B242" s="641"/>
      <c r="C242" s="140" t="s">
        <v>301</v>
      </c>
      <c r="D242" s="299">
        <v>1339.929147</v>
      </c>
      <c r="E242" s="308">
        <v>1126.042445</v>
      </c>
      <c r="F242" s="308">
        <v>1126.042445</v>
      </c>
      <c r="G242" s="150"/>
      <c r="H242" s="299">
        <v>1439.611474</v>
      </c>
      <c r="I242" s="308">
        <v>1193.883369</v>
      </c>
      <c r="J242" s="308">
        <v>1191.680755</v>
      </c>
      <c r="K242" s="150"/>
    </row>
    <row r="243" spans="2:11" ht="15.75" customHeight="1">
      <c r="B243" s="641"/>
      <c r="C243" s="138" t="s">
        <v>302</v>
      </c>
      <c r="D243" s="299">
        <v>1.14251</v>
      </c>
      <c r="E243" s="308">
        <v>0.836037</v>
      </c>
      <c r="F243" s="308">
        <v>0.625919</v>
      </c>
      <c r="G243" s="150"/>
      <c r="H243" s="299">
        <v>1.377577</v>
      </c>
      <c r="I243" s="308">
        <v>1.012578</v>
      </c>
      <c r="J243" s="308">
        <v>0.758261</v>
      </c>
      <c r="K243" s="150"/>
    </row>
    <row r="244" spans="2:11" ht="15.75" customHeight="1">
      <c r="B244" s="641"/>
      <c r="C244" s="140" t="s">
        <v>301</v>
      </c>
      <c r="D244" s="299">
        <v>0.011257</v>
      </c>
      <c r="E244" s="308">
        <v>0.006214</v>
      </c>
      <c r="F244" s="308">
        <v>0.003551</v>
      </c>
      <c r="G244" s="150"/>
      <c r="H244" s="299">
        <v>0.011864</v>
      </c>
      <c r="I244" s="308">
        <v>0.006544</v>
      </c>
      <c r="J244" s="308">
        <v>0.003739</v>
      </c>
      <c r="K244" s="150"/>
    </row>
    <row r="245" spans="2:11" ht="15.75" customHeight="1">
      <c r="B245" s="641"/>
      <c r="C245" s="138" t="s">
        <v>303</v>
      </c>
      <c r="D245" s="299">
        <v>823.987201</v>
      </c>
      <c r="E245" s="308">
        <v>819.782425</v>
      </c>
      <c r="F245" s="308">
        <v>286.923849</v>
      </c>
      <c r="G245" s="150"/>
      <c r="H245" s="299">
        <v>837.493273</v>
      </c>
      <c r="I245" s="308">
        <v>830.254025</v>
      </c>
      <c r="J245" s="308">
        <v>290.58891</v>
      </c>
      <c r="K245" s="150"/>
    </row>
    <row r="246" spans="2:11" ht="15.75" customHeight="1">
      <c r="B246" s="641"/>
      <c r="C246" s="140" t="s">
        <v>301</v>
      </c>
      <c r="D246" s="299">
        <v>6.782305</v>
      </c>
      <c r="E246" s="308">
        <v>6.522198</v>
      </c>
      <c r="F246" s="308">
        <v>2.282769</v>
      </c>
      <c r="G246" s="150"/>
      <c r="H246" s="299">
        <v>7.334577</v>
      </c>
      <c r="I246" s="308">
        <v>7.043416</v>
      </c>
      <c r="J246" s="308">
        <v>2.465196</v>
      </c>
      <c r="K246" s="150"/>
    </row>
    <row r="247" spans="2:11" ht="15.75" customHeight="1">
      <c r="B247" s="641"/>
      <c r="C247" s="138" t="s">
        <v>304</v>
      </c>
      <c r="D247" s="299">
        <v>671.819777</v>
      </c>
      <c r="E247" s="308">
        <v>298.284472</v>
      </c>
      <c r="F247" s="308">
        <v>313.826656</v>
      </c>
      <c r="G247" s="309">
        <v>352.824109</v>
      </c>
      <c r="H247" s="299">
        <v>634.213579</v>
      </c>
      <c r="I247" s="308">
        <v>251.011182</v>
      </c>
      <c r="J247" s="308">
        <v>265.421575</v>
      </c>
      <c r="K247" s="309">
        <v>363.524752</v>
      </c>
    </row>
    <row r="248" spans="2:11" ht="15.75" customHeight="1">
      <c r="B248" s="641"/>
      <c r="C248" s="138" t="s">
        <v>305</v>
      </c>
      <c r="D248" s="299">
        <v>2.631549</v>
      </c>
      <c r="E248" s="308">
        <v>2.629281</v>
      </c>
      <c r="F248" s="308">
        <v>3.943922</v>
      </c>
      <c r="G248" s="150"/>
      <c r="H248" s="299">
        <v>0.097061</v>
      </c>
      <c r="I248" s="308">
        <v>0.095619</v>
      </c>
      <c r="J248" s="308">
        <v>0.143428</v>
      </c>
      <c r="K248" s="150"/>
    </row>
    <row r="249" spans="2:11" ht="15.75" customHeight="1">
      <c r="B249" s="641"/>
      <c r="C249" s="138" t="s">
        <v>306</v>
      </c>
      <c r="D249" s="299">
        <v>0</v>
      </c>
      <c r="E249" s="308">
        <v>0</v>
      </c>
      <c r="F249" s="308">
        <v>0</v>
      </c>
      <c r="G249" s="150"/>
      <c r="H249" s="299">
        <v>0</v>
      </c>
      <c r="I249" s="308">
        <v>0</v>
      </c>
      <c r="J249" s="308">
        <v>0</v>
      </c>
      <c r="K249" s="150"/>
    </row>
    <row r="250" spans="2:11" ht="15.75" customHeight="1">
      <c r="B250" s="641"/>
      <c r="C250" s="138" t="s">
        <v>307</v>
      </c>
      <c r="D250" s="299">
        <v>0</v>
      </c>
      <c r="E250" s="308">
        <v>0</v>
      </c>
      <c r="F250" s="308">
        <v>0</v>
      </c>
      <c r="G250" s="150"/>
      <c r="H250" s="299">
        <v>0</v>
      </c>
      <c r="I250" s="308">
        <v>0</v>
      </c>
      <c r="J250" s="308">
        <v>0</v>
      </c>
      <c r="K250" s="150"/>
    </row>
    <row r="251" spans="2:11" ht="15.75" customHeight="1">
      <c r="B251" s="641"/>
      <c r="C251" s="138" t="s">
        <v>308</v>
      </c>
      <c r="D251" s="299">
        <v>0</v>
      </c>
      <c r="E251" s="308">
        <v>0</v>
      </c>
      <c r="F251" s="308">
        <v>0</v>
      </c>
      <c r="G251" s="150"/>
      <c r="H251" s="299">
        <v>0</v>
      </c>
      <c r="I251" s="308">
        <v>0</v>
      </c>
      <c r="J251" s="308">
        <v>0</v>
      </c>
      <c r="K251" s="150"/>
    </row>
    <row r="252" spans="2:11" ht="15.75" customHeight="1">
      <c r="B252" s="641"/>
      <c r="C252" s="138" t="s">
        <v>309</v>
      </c>
      <c r="D252" s="299">
        <v>1.941182</v>
      </c>
      <c r="E252" s="308">
        <v>1.894126</v>
      </c>
      <c r="F252" s="308">
        <v>1.894126</v>
      </c>
      <c r="G252" s="150"/>
      <c r="H252" s="299">
        <v>3.464987</v>
      </c>
      <c r="I252" s="308">
        <v>3.463092</v>
      </c>
      <c r="J252" s="308">
        <v>3.463092</v>
      </c>
      <c r="K252" s="150"/>
    </row>
    <row r="253" spans="2:11" ht="15.75" customHeight="1">
      <c r="B253" s="641"/>
      <c r="C253" s="138" t="s">
        <v>310</v>
      </c>
      <c r="D253" s="151"/>
      <c r="E253" s="152"/>
      <c r="F253" s="152"/>
      <c r="G253" s="150"/>
      <c r="H253" s="151"/>
      <c r="I253" s="152"/>
      <c r="J253" s="152"/>
      <c r="K253" s="150"/>
    </row>
    <row r="254" spans="2:11" ht="15.75" customHeight="1" thickBot="1">
      <c r="B254" s="641"/>
      <c r="C254" s="142" t="s">
        <v>311</v>
      </c>
      <c r="D254" s="299">
        <v>2022.957419</v>
      </c>
      <c r="E254" s="308">
        <v>2014.118087</v>
      </c>
      <c r="F254" s="308">
        <v>220.361336</v>
      </c>
      <c r="G254" s="150"/>
      <c r="H254" s="299">
        <v>1381.807757</v>
      </c>
      <c r="I254" s="308">
        <v>1367.163394</v>
      </c>
      <c r="J254" s="308">
        <v>182.013111</v>
      </c>
      <c r="K254" s="150"/>
    </row>
    <row r="255" spans="2:11" ht="18" customHeight="1" thickBot="1">
      <c r="B255" s="642"/>
      <c r="C255" s="504" t="s">
        <v>315</v>
      </c>
      <c r="D255" s="153"/>
      <c r="E255" s="154"/>
      <c r="F255" s="154"/>
      <c r="G255" s="310">
        <v>438.77913100000006</v>
      </c>
      <c r="H255" s="153"/>
      <c r="I255" s="154"/>
      <c r="J255" s="154"/>
      <c r="K255" s="310">
        <v>529.9172249999999</v>
      </c>
    </row>
    <row r="256" ht="14.25">
      <c r="B256" s="147" t="s">
        <v>313</v>
      </c>
    </row>
    <row r="257" ht="14.25">
      <c r="B257" s="147" t="s">
        <v>316</v>
      </c>
    </row>
    <row r="258" ht="15" thickBot="1"/>
    <row r="259" spans="2:11" ht="32.25" customHeight="1" thickBot="1">
      <c r="B259" s="130"/>
      <c r="C259" s="134"/>
      <c r="D259" s="647" t="s">
        <v>288</v>
      </c>
      <c r="E259" s="648"/>
      <c r="F259" s="648"/>
      <c r="G259" s="648"/>
      <c r="H259" s="648"/>
      <c r="I259" s="648"/>
      <c r="J259" s="648"/>
      <c r="K259" s="649"/>
    </row>
    <row r="260" spans="2:11" ht="32.25" customHeight="1" thickBot="1">
      <c r="B260" s="130"/>
      <c r="C260" s="134"/>
      <c r="D260" s="647" t="s">
        <v>11</v>
      </c>
      <c r="E260" s="648"/>
      <c r="F260" s="648"/>
      <c r="G260" s="649"/>
      <c r="H260" s="647" t="s">
        <v>12</v>
      </c>
      <c r="I260" s="648"/>
      <c r="J260" s="648"/>
      <c r="K260" s="649"/>
    </row>
    <row r="261" spans="2:11" ht="51" customHeight="1">
      <c r="B261" s="135"/>
      <c r="C261" s="134"/>
      <c r="D261" s="643" t="s">
        <v>289</v>
      </c>
      <c r="E261" s="645" t="s">
        <v>290</v>
      </c>
      <c r="F261" s="636" t="s">
        <v>291</v>
      </c>
      <c r="G261" s="638" t="s">
        <v>314</v>
      </c>
      <c r="H261" s="643" t="s">
        <v>289</v>
      </c>
      <c r="I261" s="645" t="s">
        <v>290</v>
      </c>
      <c r="J261" s="636" t="s">
        <v>291</v>
      </c>
      <c r="K261" s="638" t="s">
        <v>314</v>
      </c>
    </row>
    <row r="262" spans="2:11" ht="33" customHeight="1" thickBot="1">
      <c r="B262" s="132">
        <v>9</v>
      </c>
      <c r="C262" s="502" t="s">
        <v>10</v>
      </c>
      <c r="D262" s="644"/>
      <c r="E262" s="646"/>
      <c r="F262" s="637"/>
      <c r="G262" s="639"/>
      <c r="H262" s="644"/>
      <c r="I262" s="646"/>
      <c r="J262" s="637"/>
      <c r="K262" s="639"/>
    </row>
    <row r="263" spans="2:11" ht="15.75" customHeight="1">
      <c r="B263" s="640" t="s">
        <v>485</v>
      </c>
      <c r="C263" s="136" t="s">
        <v>294</v>
      </c>
      <c r="D263" s="297">
        <v>597.126058</v>
      </c>
      <c r="E263" s="307">
        <v>467.126058</v>
      </c>
      <c r="F263" s="307">
        <v>18.7875</v>
      </c>
      <c r="G263" s="149"/>
      <c r="H263" s="297">
        <v>371.807781</v>
      </c>
      <c r="I263" s="307">
        <v>370.980817</v>
      </c>
      <c r="J263" s="307">
        <v>231.802337</v>
      </c>
      <c r="K263" s="149"/>
    </row>
    <row r="264" spans="2:11" ht="15.75" customHeight="1">
      <c r="B264" s="641"/>
      <c r="C264" s="138" t="s">
        <v>295</v>
      </c>
      <c r="D264" s="299">
        <v>0</v>
      </c>
      <c r="E264" s="308">
        <v>0</v>
      </c>
      <c r="F264" s="308">
        <v>0</v>
      </c>
      <c r="G264" s="150"/>
      <c r="H264" s="299">
        <v>0</v>
      </c>
      <c r="I264" s="308">
        <v>0</v>
      </c>
      <c r="J264" s="308">
        <v>0</v>
      </c>
      <c r="K264" s="150"/>
    </row>
    <row r="265" spans="2:11" ht="15.75" customHeight="1">
      <c r="B265" s="641"/>
      <c r="C265" s="138" t="s">
        <v>296</v>
      </c>
      <c r="D265" s="299">
        <v>0</v>
      </c>
      <c r="E265" s="308">
        <v>0</v>
      </c>
      <c r="F265" s="308">
        <v>0</v>
      </c>
      <c r="G265" s="150"/>
      <c r="H265" s="299">
        <v>0</v>
      </c>
      <c r="I265" s="308">
        <v>0</v>
      </c>
      <c r="J265" s="308">
        <v>0</v>
      </c>
      <c r="K265" s="150"/>
    </row>
    <row r="266" spans="2:11" ht="15.75" customHeight="1">
      <c r="B266" s="641"/>
      <c r="C266" s="138" t="s">
        <v>297</v>
      </c>
      <c r="D266" s="299">
        <v>0</v>
      </c>
      <c r="E266" s="308">
        <v>0</v>
      </c>
      <c r="F266" s="308">
        <v>0</v>
      </c>
      <c r="G266" s="150"/>
      <c r="H266" s="299">
        <v>0</v>
      </c>
      <c r="I266" s="308">
        <v>2.054938</v>
      </c>
      <c r="J266" s="308">
        <v>0</v>
      </c>
      <c r="K266" s="150"/>
    </row>
    <row r="267" spans="2:11" ht="15.75" customHeight="1">
      <c r="B267" s="641"/>
      <c r="C267" s="138" t="s">
        <v>298</v>
      </c>
      <c r="D267" s="299">
        <v>0</v>
      </c>
      <c r="E267" s="308">
        <v>0</v>
      </c>
      <c r="F267" s="308">
        <v>0</v>
      </c>
      <c r="G267" s="150"/>
      <c r="H267" s="299">
        <v>0</v>
      </c>
      <c r="I267" s="308">
        <v>0</v>
      </c>
      <c r="J267" s="308">
        <v>0</v>
      </c>
      <c r="K267" s="150"/>
    </row>
    <row r="268" spans="2:11" ht="15.75" customHeight="1">
      <c r="B268" s="641"/>
      <c r="C268" s="138" t="s">
        <v>299</v>
      </c>
      <c r="D268" s="299">
        <v>899.449958</v>
      </c>
      <c r="E268" s="308">
        <v>675.034197</v>
      </c>
      <c r="F268" s="308">
        <v>553.449733</v>
      </c>
      <c r="G268" s="150"/>
      <c r="H268" s="299">
        <v>911.446085</v>
      </c>
      <c r="I268" s="308">
        <v>675.70729</v>
      </c>
      <c r="J268" s="308">
        <v>553.511163</v>
      </c>
      <c r="K268" s="150"/>
    </row>
    <row r="269" spans="2:11" ht="15.75" customHeight="1">
      <c r="B269" s="641"/>
      <c r="C269" s="138" t="s">
        <v>300</v>
      </c>
      <c r="D269" s="299">
        <v>1059.27201</v>
      </c>
      <c r="E269" s="308">
        <v>757.084913</v>
      </c>
      <c r="F269" s="308">
        <v>797.990665</v>
      </c>
      <c r="G269" s="150"/>
      <c r="H269" s="299">
        <v>1146.309014</v>
      </c>
      <c r="I269" s="308">
        <v>896.836082</v>
      </c>
      <c r="J269" s="308">
        <v>927.236666</v>
      </c>
      <c r="K269" s="150"/>
    </row>
    <row r="270" spans="2:11" ht="15.75" customHeight="1">
      <c r="B270" s="641"/>
      <c r="C270" s="140" t="s">
        <v>301</v>
      </c>
      <c r="D270" s="299">
        <v>29.400038</v>
      </c>
      <c r="E270" s="308">
        <v>14.700038</v>
      </c>
      <c r="F270" s="308">
        <v>14.700038</v>
      </c>
      <c r="G270" s="150"/>
      <c r="H270" s="299">
        <v>48.2</v>
      </c>
      <c r="I270" s="308">
        <v>29.534976</v>
      </c>
      <c r="J270" s="308">
        <v>22.477806</v>
      </c>
      <c r="K270" s="150"/>
    </row>
    <row r="271" spans="2:11" ht="15.75" customHeight="1">
      <c r="B271" s="641"/>
      <c r="C271" s="138" t="s">
        <v>302</v>
      </c>
      <c r="D271" s="299">
        <v>12.129383</v>
      </c>
      <c r="E271" s="308">
        <v>11.691432</v>
      </c>
      <c r="F271" s="308">
        <v>8.768577</v>
      </c>
      <c r="G271" s="150"/>
      <c r="H271" s="299">
        <v>78.660663</v>
      </c>
      <c r="I271" s="308">
        <v>58.085006</v>
      </c>
      <c r="J271" s="308">
        <v>43.563755</v>
      </c>
      <c r="K271" s="150"/>
    </row>
    <row r="272" spans="2:11" ht="15.75" customHeight="1">
      <c r="B272" s="641"/>
      <c r="C272" s="140" t="s">
        <v>301</v>
      </c>
      <c r="D272" s="299">
        <v>0.010121</v>
      </c>
      <c r="E272" s="308">
        <v>0.010121</v>
      </c>
      <c r="F272" s="308">
        <v>0.007591</v>
      </c>
      <c r="G272" s="150"/>
      <c r="H272" s="299">
        <v>0</v>
      </c>
      <c r="I272" s="308">
        <v>0</v>
      </c>
      <c r="J272" s="308">
        <v>0</v>
      </c>
      <c r="K272" s="150"/>
    </row>
    <row r="273" spans="2:11" ht="15.75" customHeight="1">
      <c r="B273" s="641"/>
      <c r="C273" s="138" t="s">
        <v>303</v>
      </c>
      <c r="D273" s="299">
        <v>0.075637</v>
      </c>
      <c r="E273" s="308">
        <v>0.07551</v>
      </c>
      <c r="F273" s="308">
        <v>0.026428</v>
      </c>
      <c r="G273" s="150"/>
      <c r="H273" s="299">
        <v>0.326761</v>
      </c>
      <c r="I273" s="308">
        <v>0.325872</v>
      </c>
      <c r="J273" s="308">
        <v>0.114055</v>
      </c>
      <c r="K273" s="150"/>
    </row>
    <row r="274" spans="2:11" ht="15.75" customHeight="1">
      <c r="B274" s="641"/>
      <c r="C274" s="140" t="s">
        <v>301</v>
      </c>
      <c r="D274" s="299">
        <v>0</v>
      </c>
      <c r="E274" s="308">
        <v>0</v>
      </c>
      <c r="F274" s="308">
        <v>0</v>
      </c>
      <c r="G274" s="150"/>
      <c r="H274" s="299">
        <v>0</v>
      </c>
      <c r="I274" s="308">
        <v>0</v>
      </c>
      <c r="J274" s="308">
        <v>0</v>
      </c>
      <c r="K274" s="150"/>
    </row>
    <row r="275" spans="2:11" ht="15.75" customHeight="1">
      <c r="B275" s="641"/>
      <c r="C275" s="138" t="s">
        <v>304</v>
      </c>
      <c r="D275" s="299">
        <v>37.687098</v>
      </c>
      <c r="E275" s="308">
        <v>28.222788</v>
      </c>
      <c r="F275" s="308">
        <v>28.564192</v>
      </c>
      <c r="G275" s="309">
        <v>9.414444</v>
      </c>
      <c r="H275" s="299">
        <v>35.734818</v>
      </c>
      <c r="I275" s="308">
        <v>24.539552</v>
      </c>
      <c r="J275" s="308">
        <v>24.859207</v>
      </c>
      <c r="K275" s="309">
        <v>11.195266</v>
      </c>
    </row>
    <row r="276" spans="2:11" ht="15.75" customHeight="1">
      <c r="B276" s="641"/>
      <c r="C276" s="138" t="s">
        <v>305</v>
      </c>
      <c r="D276" s="299">
        <v>0</v>
      </c>
      <c r="E276" s="308">
        <v>0</v>
      </c>
      <c r="F276" s="308">
        <v>0</v>
      </c>
      <c r="G276" s="150"/>
      <c r="H276" s="299">
        <v>0</v>
      </c>
      <c r="I276" s="308">
        <v>0</v>
      </c>
      <c r="J276" s="308">
        <v>0</v>
      </c>
      <c r="K276" s="150"/>
    </row>
    <row r="277" spans="2:11" ht="15.75" customHeight="1">
      <c r="B277" s="641"/>
      <c r="C277" s="138" t="s">
        <v>306</v>
      </c>
      <c r="D277" s="299">
        <v>33.74019</v>
      </c>
      <c r="E277" s="308">
        <v>33.74019</v>
      </c>
      <c r="F277" s="308">
        <v>24.75573</v>
      </c>
      <c r="G277" s="150"/>
      <c r="H277" s="299">
        <v>20.073378</v>
      </c>
      <c r="I277" s="308">
        <v>20.067395</v>
      </c>
      <c r="J277" s="308">
        <v>11.060433</v>
      </c>
      <c r="K277" s="150"/>
    </row>
    <row r="278" spans="2:11" ht="15.75" customHeight="1">
      <c r="B278" s="641"/>
      <c r="C278" s="138" t="s">
        <v>307</v>
      </c>
      <c r="D278" s="299">
        <v>0</v>
      </c>
      <c r="E278" s="308">
        <v>0</v>
      </c>
      <c r="F278" s="308">
        <v>0</v>
      </c>
      <c r="G278" s="150"/>
      <c r="H278" s="299">
        <v>0</v>
      </c>
      <c r="I278" s="308">
        <v>0</v>
      </c>
      <c r="J278" s="308">
        <v>0</v>
      </c>
      <c r="K278" s="150"/>
    </row>
    <row r="279" spans="2:11" ht="15.75" customHeight="1">
      <c r="B279" s="641"/>
      <c r="C279" s="138" t="s">
        <v>308</v>
      </c>
      <c r="D279" s="299">
        <v>482.977017</v>
      </c>
      <c r="E279" s="308">
        <v>334.433595</v>
      </c>
      <c r="F279" s="308">
        <v>298.473614</v>
      </c>
      <c r="G279" s="150"/>
      <c r="H279" s="299">
        <v>612.611232</v>
      </c>
      <c r="I279" s="308">
        <v>518.887932</v>
      </c>
      <c r="J279" s="308">
        <v>572.811426</v>
      </c>
      <c r="K279" s="150"/>
    </row>
    <row r="280" spans="2:11" ht="15.75" customHeight="1">
      <c r="B280" s="641"/>
      <c r="C280" s="138" t="s">
        <v>309</v>
      </c>
      <c r="D280" s="299">
        <v>121.342944</v>
      </c>
      <c r="E280" s="308">
        <v>121.342944</v>
      </c>
      <c r="F280" s="308">
        <v>210.724143</v>
      </c>
      <c r="G280" s="150"/>
      <c r="H280" s="299">
        <v>124.050478</v>
      </c>
      <c r="I280" s="308">
        <v>124.050478</v>
      </c>
      <c r="J280" s="308">
        <v>126.032529</v>
      </c>
      <c r="K280" s="150"/>
    </row>
    <row r="281" spans="2:11" ht="15.75" customHeight="1">
      <c r="B281" s="641"/>
      <c r="C281" s="138" t="s">
        <v>310</v>
      </c>
      <c r="D281" s="151"/>
      <c r="E281" s="152"/>
      <c r="F281" s="152"/>
      <c r="G281" s="150"/>
      <c r="H281" s="151"/>
      <c r="I281" s="152"/>
      <c r="J281" s="152"/>
      <c r="K281" s="150"/>
    </row>
    <row r="282" spans="2:11" ht="15.75" customHeight="1" thickBot="1">
      <c r="B282" s="641"/>
      <c r="C282" s="142" t="s">
        <v>311</v>
      </c>
      <c r="D282" s="299">
        <v>420.590159</v>
      </c>
      <c r="E282" s="308">
        <v>420.567536</v>
      </c>
      <c r="F282" s="308">
        <v>350.672386</v>
      </c>
      <c r="G282" s="150"/>
      <c r="H282" s="299">
        <v>297.797946</v>
      </c>
      <c r="I282" s="308">
        <v>297.797946</v>
      </c>
      <c r="J282" s="308">
        <v>261.363927</v>
      </c>
      <c r="K282" s="150"/>
    </row>
    <row r="283" spans="2:11" ht="18" customHeight="1" thickBot="1">
      <c r="B283" s="642"/>
      <c r="C283" s="504" t="s">
        <v>315</v>
      </c>
      <c r="D283" s="153"/>
      <c r="E283" s="154"/>
      <c r="F283" s="154"/>
      <c r="G283" s="310">
        <v>16.387394</v>
      </c>
      <c r="H283" s="153"/>
      <c r="I283" s="154"/>
      <c r="J283" s="154"/>
      <c r="K283" s="310">
        <v>18.479765</v>
      </c>
    </row>
    <row r="284" ht="14.25">
      <c r="B284" s="147" t="s">
        <v>313</v>
      </c>
    </row>
    <row r="285" ht="14.25">
      <c r="B285" s="147" t="s">
        <v>316</v>
      </c>
    </row>
    <row r="286" ht="15" thickBot="1"/>
    <row r="287" spans="2:11" ht="32.25" customHeight="1" thickBot="1">
      <c r="B287" s="130"/>
      <c r="C287" s="134"/>
      <c r="D287" s="647" t="s">
        <v>288</v>
      </c>
      <c r="E287" s="648"/>
      <c r="F287" s="648"/>
      <c r="G287" s="648"/>
      <c r="H287" s="648"/>
      <c r="I287" s="648"/>
      <c r="J287" s="648"/>
      <c r="K287" s="649"/>
    </row>
    <row r="288" spans="2:11" ht="32.25" customHeight="1" thickBot="1">
      <c r="B288" s="130"/>
      <c r="C288" s="134"/>
      <c r="D288" s="647" t="s">
        <v>11</v>
      </c>
      <c r="E288" s="648"/>
      <c r="F288" s="648"/>
      <c r="G288" s="649"/>
      <c r="H288" s="647" t="s">
        <v>12</v>
      </c>
      <c r="I288" s="648"/>
      <c r="J288" s="648"/>
      <c r="K288" s="649"/>
    </row>
    <row r="289" spans="2:11" ht="51" customHeight="1">
      <c r="B289" s="135"/>
      <c r="C289" s="134"/>
      <c r="D289" s="643" t="s">
        <v>289</v>
      </c>
      <c r="E289" s="645" t="s">
        <v>290</v>
      </c>
      <c r="F289" s="636" t="s">
        <v>291</v>
      </c>
      <c r="G289" s="638" t="s">
        <v>314</v>
      </c>
      <c r="H289" s="643" t="s">
        <v>289</v>
      </c>
      <c r="I289" s="645" t="s">
        <v>290</v>
      </c>
      <c r="J289" s="636" t="s">
        <v>291</v>
      </c>
      <c r="K289" s="638" t="s">
        <v>314</v>
      </c>
    </row>
    <row r="290" spans="2:11" ht="33" customHeight="1" thickBot="1">
      <c r="B290" s="132">
        <v>10</v>
      </c>
      <c r="C290" s="502" t="s">
        <v>10</v>
      </c>
      <c r="D290" s="644"/>
      <c r="E290" s="646"/>
      <c r="F290" s="637"/>
      <c r="G290" s="639"/>
      <c r="H290" s="644"/>
      <c r="I290" s="646"/>
      <c r="J290" s="637"/>
      <c r="K290" s="639"/>
    </row>
    <row r="291" spans="2:11" ht="15.75" customHeight="1">
      <c r="B291" s="640" t="s">
        <v>487</v>
      </c>
      <c r="C291" s="136" t="s">
        <v>294</v>
      </c>
      <c r="D291" s="297">
        <v>512.227474</v>
      </c>
      <c r="E291" s="307">
        <v>499.760642</v>
      </c>
      <c r="F291" s="307">
        <v>499.760642</v>
      </c>
      <c r="G291" s="149"/>
      <c r="H291" s="297">
        <v>430.344755</v>
      </c>
      <c r="I291" s="307">
        <v>428.330778</v>
      </c>
      <c r="J291" s="307">
        <v>428.330778</v>
      </c>
      <c r="K291" s="149"/>
    </row>
    <row r="292" spans="2:11" ht="15.75" customHeight="1">
      <c r="B292" s="641"/>
      <c r="C292" s="138" t="s">
        <v>295</v>
      </c>
      <c r="D292" s="299">
        <v>0</v>
      </c>
      <c r="E292" s="308">
        <v>0</v>
      </c>
      <c r="F292" s="308">
        <v>0</v>
      </c>
      <c r="G292" s="150"/>
      <c r="H292" s="299">
        <v>0</v>
      </c>
      <c r="I292" s="308">
        <v>0</v>
      </c>
      <c r="J292" s="308">
        <v>0</v>
      </c>
      <c r="K292" s="150"/>
    </row>
    <row r="293" spans="2:11" ht="15.75" customHeight="1">
      <c r="B293" s="641"/>
      <c r="C293" s="138" t="s">
        <v>296</v>
      </c>
      <c r="D293" s="299">
        <v>282.536147</v>
      </c>
      <c r="E293" s="308">
        <v>201.11943</v>
      </c>
      <c r="F293" s="308">
        <v>201.119392</v>
      </c>
      <c r="G293" s="150"/>
      <c r="H293" s="299">
        <v>279.656072</v>
      </c>
      <c r="I293" s="308">
        <v>168.160984</v>
      </c>
      <c r="J293" s="308">
        <v>168.160984</v>
      </c>
      <c r="K293" s="150"/>
    </row>
    <row r="294" spans="2:11" ht="15.75" customHeight="1">
      <c r="B294" s="641"/>
      <c r="C294" s="138" t="s">
        <v>297</v>
      </c>
      <c r="D294" s="299">
        <v>0</v>
      </c>
      <c r="E294" s="308">
        <v>0</v>
      </c>
      <c r="F294" s="308">
        <v>0</v>
      </c>
      <c r="G294" s="150"/>
      <c r="H294" s="299">
        <v>0</v>
      </c>
      <c r="I294" s="308">
        <v>0</v>
      </c>
      <c r="J294" s="308">
        <v>0</v>
      </c>
      <c r="K294" s="150"/>
    </row>
    <row r="295" spans="2:11" ht="15.75" customHeight="1">
      <c r="B295" s="641"/>
      <c r="C295" s="138" t="s">
        <v>298</v>
      </c>
      <c r="D295" s="299">
        <v>0</v>
      </c>
      <c r="E295" s="308">
        <v>0</v>
      </c>
      <c r="F295" s="308">
        <v>0</v>
      </c>
      <c r="G295" s="150"/>
      <c r="H295" s="299">
        <v>0</v>
      </c>
      <c r="I295" s="308">
        <v>0</v>
      </c>
      <c r="J295" s="308">
        <v>0</v>
      </c>
      <c r="K295" s="150"/>
    </row>
    <row r="296" spans="2:11" ht="15.75" customHeight="1">
      <c r="B296" s="641"/>
      <c r="C296" s="138" t="s">
        <v>299</v>
      </c>
      <c r="D296" s="299">
        <v>69.451686</v>
      </c>
      <c r="E296" s="308">
        <v>69.406343</v>
      </c>
      <c r="F296" s="308">
        <v>34.744591</v>
      </c>
      <c r="G296" s="150"/>
      <c r="H296" s="299">
        <v>1.044595</v>
      </c>
      <c r="I296" s="308">
        <v>0.779037</v>
      </c>
      <c r="J296" s="308">
        <v>0.694872</v>
      </c>
      <c r="K296" s="150"/>
    </row>
    <row r="297" spans="2:11" ht="15.75" customHeight="1">
      <c r="B297" s="641"/>
      <c r="C297" s="138" t="s">
        <v>300</v>
      </c>
      <c r="D297" s="299">
        <v>3.335317</v>
      </c>
      <c r="E297" s="308">
        <v>3.299257</v>
      </c>
      <c r="F297" s="308">
        <v>3.299219</v>
      </c>
      <c r="G297" s="150"/>
      <c r="H297" s="299">
        <v>46.96122</v>
      </c>
      <c r="I297" s="308">
        <v>46.637313</v>
      </c>
      <c r="J297" s="308">
        <v>46.637251</v>
      </c>
      <c r="K297" s="150"/>
    </row>
    <row r="298" spans="2:11" ht="15.75" customHeight="1">
      <c r="B298" s="641"/>
      <c r="C298" s="140" t="s">
        <v>301</v>
      </c>
      <c r="D298" s="299">
        <v>0.000163</v>
      </c>
      <c r="E298" s="308">
        <v>0.00016</v>
      </c>
      <c r="F298" s="308">
        <v>0.000122</v>
      </c>
      <c r="G298" s="150"/>
      <c r="H298" s="299">
        <v>0.000261</v>
      </c>
      <c r="I298" s="308">
        <v>0.000259</v>
      </c>
      <c r="J298" s="308">
        <v>0.000197</v>
      </c>
      <c r="K298" s="150"/>
    </row>
    <row r="299" spans="2:11" ht="15.75" customHeight="1">
      <c r="B299" s="641"/>
      <c r="C299" s="138" t="s">
        <v>302</v>
      </c>
      <c r="D299" s="299">
        <v>0.145646</v>
      </c>
      <c r="E299" s="308">
        <v>0.114907</v>
      </c>
      <c r="F299" s="308">
        <v>0.08618</v>
      </c>
      <c r="G299" s="150"/>
      <c r="H299" s="299">
        <v>0.130393</v>
      </c>
      <c r="I299" s="308">
        <v>0.103245</v>
      </c>
      <c r="J299" s="308">
        <v>0.077433</v>
      </c>
      <c r="K299" s="150"/>
    </row>
    <row r="300" spans="2:11" ht="15.75" customHeight="1">
      <c r="B300" s="641"/>
      <c r="C300" s="140" t="s">
        <v>301</v>
      </c>
      <c r="D300" s="299">
        <v>0</v>
      </c>
      <c r="E300" s="308">
        <v>0</v>
      </c>
      <c r="F300" s="308">
        <v>0</v>
      </c>
      <c r="G300" s="150"/>
      <c r="H300" s="299">
        <v>0</v>
      </c>
      <c r="I300" s="308">
        <v>0</v>
      </c>
      <c r="J300" s="308">
        <v>0</v>
      </c>
      <c r="K300" s="150"/>
    </row>
    <row r="301" spans="2:11" ht="15.75" customHeight="1">
      <c r="B301" s="641"/>
      <c r="C301" s="138" t="s">
        <v>303</v>
      </c>
      <c r="D301" s="299">
        <v>0</v>
      </c>
      <c r="E301" s="308">
        <v>0</v>
      </c>
      <c r="F301" s="308">
        <v>0</v>
      </c>
      <c r="G301" s="150"/>
      <c r="H301" s="299">
        <v>0</v>
      </c>
      <c r="I301" s="308">
        <v>0</v>
      </c>
      <c r="J301" s="308">
        <v>0</v>
      </c>
      <c r="K301" s="150"/>
    </row>
    <row r="302" spans="2:11" ht="15.75" customHeight="1">
      <c r="B302" s="641"/>
      <c r="C302" s="140" t="s">
        <v>301</v>
      </c>
      <c r="D302" s="299">
        <v>0</v>
      </c>
      <c r="E302" s="308">
        <v>0</v>
      </c>
      <c r="F302" s="308">
        <v>0</v>
      </c>
      <c r="G302" s="150"/>
      <c r="H302" s="299">
        <v>0</v>
      </c>
      <c r="I302" s="308">
        <v>0</v>
      </c>
      <c r="J302" s="308">
        <v>0</v>
      </c>
      <c r="K302" s="150"/>
    </row>
    <row r="303" spans="2:11" ht="15.75" customHeight="1">
      <c r="B303" s="641"/>
      <c r="C303" s="138" t="s">
        <v>304</v>
      </c>
      <c r="D303" s="299">
        <v>0.003441</v>
      </c>
      <c r="E303" s="308">
        <v>0.001014</v>
      </c>
      <c r="F303" s="308">
        <v>0.001014</v>
      </c>
      <c r="G303" s="309">
        <v>0.002426</v>
      </c>
      <c r="H303" s="299">
        <v>0.004018</v>
      </c>
      <c r="I303" s="308">
        <v>0.001533</v>
      </c>
      <c r="J303" s="308">
        <v>0.001533</v>
      </c>
      <c r="K303" s="309">
        <v>0.002486</v>
      </c>
    </row>
    <row r="304" spans="2:11" ht="15.75" customHeight="1">
      <c r="B304" s="641"/>
      <c r="C304" s="138" t="s">
        <v>305</v>
      </c>
      <c r="D304" s="299">
        <v>0</v>
      </c>
      <c r="E304" s="308">
        <v>0</v>
      </c>
      <c r="F304" s="308">
        <v>0</v>
      </c>
      <c r="G304" s="150"/>
      <c r="H304" s="299">
        <v>0</v>
      </c>
      <c r="I304" s="308">
        <v>0</v>
      </c>
      <c r="J304" s="308">
        <v>0</v>
      </c>
      <c r="K304" s="150"/>
    </row>
    <row r="305" spans="2:11" ht="15.75" customHeight="1">
      <c r="B305" s="641"/>
      <c r="C305" s="138" t="s">
        <v>306</v>
      </c>
      <c r="D305" s="299">
        <v>0</v>
      </c>
      <c r="E305" s="308">
        <v>0</v>
      </c>
      <c r="F305" s="308">
        <v>0</v>
      </c>
      <c r="G305" s="150"/>
      <c r="H305" s="299">
        <v>0</v>
      </c>
      <c r="I305" s="308">
        <v>0</v>
      </c>
      <c r="J305" s="308">
        <v>0</v>
      </c>
      <c r="K305" s="150"/>
    </row>
    <row r="306" spans="2:11" ht="15.75" customHeight="1">
      <c r="B306" s="641"/>
      <c r="C306" s="138" t="s">
        <v>307</v>
      </c>
      <c r="D306" s="299">
        <v>0</v>
      </c>
      <c r="E306" s="308">
        <v>0</v>
      </c>
      <c r="F306" s="308">
        <v>0</v>
      </c>
      <c r="G306" s="150"/>
      <c r="H306" s="299">
        <v>0</v>
      </c>
      <c r="I306" s="308">
        <v>0</v>
      </c>
      <c r="J306" s="308">
        <v>0</v>
      </c>
      <c r="K306" s="150"/>
    </row>
    <row r="307" spans="2:11" ht="15.75" customHeight="1">
      <c r="B307" s="641"/>
      <c r="C307" s="138" t="s">
        <v>308</v>
      </c>
      <c r="D307" s="299">
        <v>0</v>
      </c>
      <c r="E307" s="308">
        <v>0</v>
      </c>
      <c r="F307" s="308">
        <v>0</v>
      </c>
      <c r="G307" s="150"/>
      <c r="H307" s="299">
        <v>0</v>
      </c>
      <c r="I307" s="308">
        <v>0</v>
      </c>
      <c r="J307" s="308">
        <v>0</v>
      </c>
      <c r="K307" s="150"/>
    </row>
    <row r="308" spans="2:11" ht="15.75" customHeight="1">
      <c r="B308" s="641"/>
      <c r="C308" s="138" t="s">
        <v>309</v>
      </c>
      <c r="D308" s="299">
        <v>0</v>
      </c>
      <c r="E308" s="308">
        <v>0</v>
      </c>
      <c r="F308" s="308">
        <v>0</v>
      </c>
      <c r="G308" s="150"/>
      <c r="H308" s="299">
        <v>0</v>
      </c>
      <c r="I308" s="308">
        <v>0</v>
      </c>
      <c r="J308" s="308">
        <v>0</v>
      </c>
      <c r="K308" s="150"/>
    </row>
    <row r="309" spans="2:11" ht="15.75" customHeight="1">
      <c r="B309" s="641"/>
      <c r="C309" s="138" t="s">
        <v>310</v>
      </c>
      <c r="D309" s="151"/>
      <c r="E309" s="152"/>
      <c r="F309" s="152"/>
      <c r="G309" s="150"/>
      <c r="H309" s="151"/>
      <c r="I309" s="152"/>
      <c r="J309" s="152"/>
      <c r="K309" s="150"/>
    </row>
    <row r="310" spans="2:11" ht="15.75" customHeight="1" thickBot="1">
      <c r="B310" s="641"/>
      <c r="C310" s="142" t="s">
        <v>311</v>
      </c>
      <c r="D310" s="299">
        <v>0</v>
      </c>
      <c r="E310" s="308">
        <v>0</v>
      </c>
      <c r="F310" s="308">
        <v>0</v>
      </c>
      <c r="G310" s="150"/>
      <c r="H310" s="299">
        <v>0</v>
      </c>
      <c r="I310" s="308">
        <v>0</v>
      </c>
      <c r="J310" s="308">
        <v>0</v>
      </c>
      <c r="K310" s="150"/>
    </row>
    <row r="311" spans="2:11" ht="18" customHeight="1" thickBot="1">
      <c r="B311" s="642"/>
      <c r="C311" s="504" t="s">
        <v>315</v>
      </c>
      <c r="D311" s="153"/>
      <c r="E311" s="154"/>
      <c r="F311" s="154"/>
      <c r="G311" s="310">
        <v>1.8796690000000003</v>
      </c>
      <c r="H311" s="153"/>
      <c r="I311" s="154"/>
      <c r="J311" s="154"/>
      <c r="K311" s="310">
        <v>1.7244920000000001</v>
      </c>
    </row>
    <row r="312" ht="14.25">
      <c r="B312" s="147" t="s">
        <v>313</v>
      </c>
    </row>
    <row r="313" ht="14.25">
      <c r="B313" s="147" t="s">
        <v>316</v>
      </c>
    </row>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sheetData>
  <sheetProtection sheet="1" objects="1" scenarios="1" formatCells="0" formatColumns="0" formatRows="0"/>
  <mergeCells count="135">
    <mergeCell ref="F8:F9"/>
    <mergeCell ref="G8:G9"/>
    <mergeCell ref="H8:H9"/>
    <mergeCell ref="I8:I9"/>
    <mergeCell ref="C2:K2"/>
    <mergeCell ref="C3:K3"/>
    <mergeCell ref="C4:K4"/>
    <mergeCell ref="D6:K6"/>
    <mergeCell ref="D7:G7"/>
    <mergeCell ref="H7:K7"/>
    <mergeCell ref="B39:B59"/>
    <mergeCell ref="D63:K63"/>
    <mergeCell ref="J8:J9"/>
    <mergeCell ref="K8:K9"/>
    <mergeCell ref="B10:B30"/>
    <mergeCell ref="D35:K35"/>
    <mergeCell ref="D36:G36"/>
    <mergeCell ref="H36:K36"/>
    <mergeCell ref="D8:D9"/>
    <mergeCell ref="E8:E9"/>
    <mergeCell ref="D64:G64"/>
    <mergeCell ref="H64:K64"/>
    <mergeCell ref="D37:D38"/>
    <mergeCell ref="E37:E38"/>
    <mergeCell ref="F37:F38"/>
    <mergeCell ref="G37:G38"/>
    <mergeCell ref="H37:H38"/>
    <mergeCell ref="I37:I38"/>
    <mergeCell ref="J37:J38"/>
    <mergeCell ref="K37:K38"/>
    <mergeCell ref="D65:D66"/>
    <mergeCell ref="E65:E66"/>
    <mergeCell ref="F65:F66"/>
    <mergeCell ref="G65:G66"/>
    <mergeCell ref="H65:H66"/>
    <mergeCell ref="I65:I66"/>
    <mergeCell ref="J93:J94"/>
    <mergeCell ref="K93:K94"/>
    <mergeCell ref="B95:B115"/>
    <mergeCell ref="D119:K119"/>
    <mergeCell ref="J65:J66"/>
    <mergeCell ref="K65:K66"/>
    <mergeCell ref="B67:B87"/>
    <mergeCell ref="D91:K91"/>
    <mergeCell ref="D92:G92"/>
    <mergeCell ref="H92:K92"/>
    <mergeCell ref="D93:D94"/>
    <mergeCell ref="E93:E94"/>
    <mergeCell ref="F93:F94"/>
    <mergeCell ref="G93:G94"/>
    <mergeCell ref="H93:H94"/>
    <mergeCell ref="I93:I94"/>
    <mergeCell ref="F121:F122"/>
    <mergeCell ref="G121:G122"/>
    <mergeCell ref="H121:H122"/>
    <mergeCell ref="I121:I122"/>
    <mergeCell ref="D120:G120"/>
    <mergeCell ref="H120:K120"/>
    <mergeCell ref="B151:B171"/>
    <mergeCell ref="D175:K175"/>
    <mergeCell ref="J121:J122"/>
    <mergeCell ref="K121:K122"/>
    <mergeCell ref="B123:B143"/>
    <mergeCell ref="D147:K147"/>
    <mergeCell ref="D148:G148"/>
    <mergeCell ref="H148:K148"/>
    <mergeCell ref="D121:D122"/>
    <mergeCell ref="E121:E122"/>
    <mergeCell ref="D176:G176"/>
    <mergeCell ref="H176:K176"/>
    <mergeCell ref="D149:D150"/>
    <mergeCell ref="E149:E150"/>
    <mergeCell ref="F149:F150"/>
    <mergeCell ref="G149:G150"/>
    <mergeCell ref="H149:H150"/>
    <mergeCell ref="I149:I150"/>
    <mergeCell ref="J149:J150"/>
    <mergeCell ref="K149:K150"/>
    <mergeCell ref="D177:D178"/>
    <mergeCell ref="E177:E178"/>
    <mergeCell ref="F177:F178"/>
    <mergeCell ref="G177:G178"/>
    <mergeCell ref="H177:H178"/>
    <mergeCell ref="I177:I178"/>
    <mergeCell ref="J205:J206"/>
    <mergeCell ref="K205:K206"/>
    <mergeCell ref="B207:B227"/>
    <mergeCell ref="D231:K231"/>
    <mergeCell ref="J177:J178"/>
    <mergeCell ref="K177:K178"/>
    <mergeCell ref="B179:B199"/>
    <mergeCell ref="D203:K203"/>
    <mergeCell ref="D204:G204"/>
    <mergeCell ref="H204:K204"/>
    <mergeCell ref="D205:D206"/>
    <mergeCell ref="E205:E206"/>
    <mergeCell ref="F205:F206"/>
    <mergeCell ref="G205:G206"/>
    <mergeCell ref="H205:H206"/>
    <mergeCell ref="I205:I206"/>
    <mergeCell ref="F233:F234"/>
    <mergeCell ref="G233:G234"/>
    <mergeCell ref="H233:H234"/>
    <mergeCell ref="I233:I234"/>
    <mergeCell ref="D232:G232"/>
    <mergeCell ref="H232:K232"/>
    <mergeCell ref="B263:B283"/>
    <mergeCell ref="D287:K287"/>
    <mergeCell ref="J233:J234"/>
    <mergeCell ref="K233:K234"/>
    <mergeCell ref="B235:B255"/>
    <mergeCell ref="D259:K259"/>
    <mergeCell ref="D260:G260"/>
    <mergeCell ref="H260:K260"/>
    <mergeCell ref="D233:D234"/>
    <mergeCell ref="E233:E234"/>
    <mergeCell ref="D288:G288"/>
    <mergeCell ref="H288:K288"/>
    <mergeCell ref="D261:D262"/>
    <mergeCell ref="E261:E262"/>
    <mergeCell ref="F261:F262"/>
    <mergeCell ref="G261:G262"/>
    <mergeCell ref="H261:H262"/>
    <mergeCell ref="I261:I262"/>
    <mergeCell ref="J261:J262"/>
    <mergeCell ref="K261:K262"/>
    <mergeCell ref="J289:J290"/>
    <mergeCell ref="K289:K290"/>
    <mergeCell ref="B291:B311"/>
    <mergeCell ref="D289:D290"/>
    <mergeCell ref="E289:E290"/>
    <mergeCell ref="F289:F290"/>
    <mergeCell ref="G289:G290"/>
    <mergeCell ref="H289:H290"/>
    <mergeCell ref="I289:I290"/>
  </mergeCells>
  <printOptions/>
  <pageMargins left="0.7086614173228347" right="0.7086614173228347" top="0.7480314960629921" bottom="0.7480314960629921" header="0.31496062992125984" footer="0.31496062992125984"/>
  <pageSetup fitToHeight="3" horizontalDpi="600" verticalDpi="600" orientation="portrait" paperSize="9" scale="28" r:id="rId2"/>
  <rowBreaks count="2" manualBreakCount="2">
    <brk id="118" max="255" man="1"/>
    <brk id="230" max="255" man="1"/>
  </rowBreaks>
  <drawing r:id="rId1"/>
</worksheet>
</file>

<file path=xl/worksheets/sheet8.xml><?xml version="1.0" encoding="utf-8"?>
<worksheet xmlns="http://schemas.openxmlformats.org/spreadsheetml/2006/main" xmlns:r="http://schemas.openxmlformats.org/officeDocument/2006/relationships">
  <dimension ref="B1:O273"/>
  <sheetViews>
    <sheetView showGridLines="0" zoomScale="80" zoomScaleNormal="80" zoomScaleSheetLayoutView="85" zoomScalePageLayoutView="0" workbookViewId="0" topLeftCell="A1">
      <selection activeCell="A1" sqref="A1"/>
    </sheetView>
  </sheetViews>
  <sheetFormatPr defaultColWidth="9.140625" defaultRowHeight="0" customHeight="1" zeroHeight="1"/>
  <cols>
    <col min="1" max="1" width="2.7109375" style="131" customWidth="1"/>
    <col min="2" max="2" width="46.421875" style="130" customWidth="1"/>
    <col min="3" max="3" width="73.00390625" style="131" customWidth="1"/>
    <col min="4" max="4" width="23.28125" style="131" customWidth="1"/>
    <col min="5" max="8" width="15.28125" style="131" customWidth="1"/>
    <col min="9" max="9" width="15.28125" style="148" customWidth="1"/>
    <col min="10" max="15" width="15.28125" style="131" customWidth="1"/>
    <col min="16" max="16384" width="9.140625" style="131" customWidth="1"/>
  </cols>
  <sheetData>
    <row r="1" spans="4:15" ht="22.5">
      <c r="D1" s="132">
        <v>201712</v>
      </c>
      <c r="E1" s="132">
        <v>201712</v>
      </c>
      <c r="F1" s="132">
        <v>201712</v>
      </c>
      <c r="G1" s="132">
        <v>201712</v>
      </c>
      <c r="H1" s="132">
        <v>201712</v>
      </c>
      <c r="I1" s="132">
        <v>201712</v>
      </c>
      <c r="J1" s="132">
        <v>201806</v>
      </c>
      <c r="K1" s="132">
        <v>201806</v>
      </c>
      <c r="L1" s="132">
        <v>201806</v>
      </c>
      <c r="M1" s="132">
        <v>201806</v>
      </c>
      <c r="N1" s="132">
        <v>201806</v>
      </c>
      <c r="O1" s="132">
        <v>201806</v>
      </c>
    </row>
    <row r="2" spans="3:15" ht="49.5" customHeight="1">
      <c r="C2" s="656" t="s">
        <v>0</v>
      </c>
      <c r="D2" s="656"/>
      <c r="E2" s="656"/>
      <c r="F2" s="656"/>
      <c r="G2" s="656"/>
      <c r="H2" s="656"/>
      <c r="I2" s="656"/>
      <c r="J2" s="656"/>
      <c r="K2" s="656"/>
      <c r="L2" s="656"/>
      <c r="M2" s="656"/>
      <c r="N2" s="656"/>
      <c r="O2" s="656"/>
    </row>
    <row r="3" spans="3:15" ht="25.5" customHeight="1">
      <c r="C3" s="657" t="s">
        <v>317</v>
      </c>
      <c r="D3" s="657"/>
      <c r="E3" s="657"/>
      <c r="F3" s="657"/>
      <c r="G3" s="657"/>
      <c r="H3" s="657"/>
      <c r="I3" s="657"/>
      <c r="J3" s="657"/>
      <c r="K3" s="657"/>
      <c r="L3" s="657"/>
      <c r="M3" s="657"/>
      <c r="N3" s="657"/>
      <c r="O3" s="657"/>
    </row>
    <row r="4" spans="3:15" ht="25.5" customHeight="1">
      <c r="C4" s="658" t="str">
        <f>Cover!C5</f>
        <v>Intesa Sanpaolo SpA</v>
      </c>
      <c r="D4" s="658"/>
      <c r="E4" s="658"/>
      <c r="F4" s="658"/>
      <c r="G4" s="658"/>
      <c r="H4" s="658"/>
      <c r="I4" s="658"/>
      <c r="J4" s="658"/>
      <c r="K4" s="658"/>
      <c r="L4" s="658"/>
      <c r="M4" s="658"/>
      <c r="N4" s="658"/>
      <c r="O4" s="658"/>
    </row>
    <row r="5" ht="9.75" customHeight="1" thickBot="1">
      <c r="C5" s="133"/>
    </row>
    <row r="6" spans="4:15" ht="32.25" customHeight="1" thickBot="1">
      <c r="D6" s="647" t="s">
        <v>318</v>
      </c>
      <c r="E6" s="648"/>
      <c r="F6" s="648"/>
      <c r="G6" s="648"/>
      <c r="H6" s="648"/>
      <c r="I6" s="648"/>
      <c r="J6" s="648"/>
      <c r="K6" s="648"/>
      <c r="L6" s="648"/>
      <c r="M6" s="648"/>
      <c r="N6" s="648"/>
      <c r="O6" s="649"/>
    </row>
    <row r="7" spans="3:15" ht="32.25" customHeight="1" thickBot="1">
      <c r="C7" s="134"/>
      <c r="D7" s="647" t="s">
        <v>11</v>
      </c>
      <c r="E7" s="648"/>
      <c r="F7" s="648"/>
      <c r="G7" s="648"/>
      <c r="H7" s="648"/>
      <c r="I7" s="649"/>
      <c r="J7" s="647" t="s">
        <v>12</v>
      </c>
      <c r="K7" s="648"/>
      <c r="L7" s="648"/>
      <c r="M7" s="648"/>
      <c r="N7" s="648"/>
      <c r="O7" s="649"/>
    </row>
    <row r="8" spans="2:15" ht="51" customHeight="1">
      <c r="B8" s="135"/>
      <c r="C8" s="134"/>
      <c r="D8" s="643" t="s">
        <v>289</v>
      </c>
      <c r="E8" s="663"/>
      <c r="F8" s="664" t="s">
        <v>290</v>
      </c>
      <c r="G8" s="659" t="s">
        <v>291</v>
      </c>
      <c r="H8" s="660"/>
      <c r="I8" s="661" t="s">
        <v>292</v>
      </c>
      <c r="J8" s="643" t="s">
        <v>289</v>
      </c>
      <c r="K8" s="663"/>
      <c r="L8" s="664" t="s">
        <v>290</v>
      </c>
      <c r="M8" s="659" t="s">
        <v>291</v>
      </c>
      <c r="N8" s="660"/>
      <c r="O8" s="661" t="s">
        <v>292</v>
      </c>
    </row>
    <row r="9" spans="2:15" ht="33" customHeight="1" thickBot="1">
      <c r="B9" s="157"/>
      <c r="C9" s="502" t="s">
        <v>10</v>
      </c>
      <c r="D9" s="158"/>
      <c r="E9" s="159" t="s">
        <v>319</v>
      </c>
      <c r="F9" s="665"/>
      <c r="G9" s="158"/>
      <c r="H9" s="159" t="s">
        <v>319</v>
      </c>
      <c r="I9" s="662"/>
      <c r="J9" s="158"/>
      <c r="K9" s="159" t="s">
        <v>319</v>
      </c>
      <c r="L9" s="665"/>
      <c r="M9" s="158"/>
      <c r="N9" s="159" t="s">
        <v>319</v>
      </c>
      <c r="O9" s="662"/>
    </row>
    <row r="10" spans="2:15" ht="15.75" customHeight="1">
      <c r="B10" s="640" t="s">
        <v>293</v>
      </c>
      <c r="C10" s="160" t="s">
        <v>320</v>
      </c>
      <c r="D10" s="166">
        <v>0</v>
      </c>
      <c r="E10" s="315">
        <v>0</v>
      </c>
      <c r="F10" s="165">
        <v>0</v>
      </c>
      <c r="G10" s="316">
        <v>0</v>
      </c>
      <c r="H10" s="317">
        <v>0</v>
      </c>
      <c r="I10" s="165">
        <v>0</v>
      </c>
      <c r="J10" s="166">
        <v>0</v>
      </c>
      <c r="K10" s="315">
        <v>0</v>
      </c>
      <c r="L10" s="165">
        <v>0</v>
      </c>
      <c r="M10" s="316">
        <v>0</v>
      </c>
      <c r="N10" s="317">
        <v>0</v>
      </c>
      <c r="O10" s="165">
        <v>0</v>
      </c>
    </row>
    <row r="11" spans="2:15" ht="15.75" customHeight="1">
      <c r="B11" s="641"/>
      <c r="C11" s="161" t="s">
        <v>299</v>
      </c>
      <c r="D11" s="166">
        <v>73945.683564</v>
      </c>
      <c r="E11" s="315">
        <v>477.17865</v>
      </c>
      <c r="F11" s="165">
        <v>36544.80301</v>
      </c>
      <c r="G11" s="165">
        <v>17206.1963</v>
      </c>
      <c r="H11" s="315">
        <v>104.949358</v>
      </c>
      <c r="I11" s="165">
        <v>289.021684</v>
      </c>
      <c r="J11" s="166">
        <v>70778.329682</v>
      </c>
      <c r="K11" s="315">
        <v>398.444305</v>
      </c>
      <c r="L11" s="165">
        <v>34206.264517</v>
      </c>
      <c r="M11" s="165">
        <v>16480.290053</v>
      </c>
      <c r="N11" s="315">
        <v>98.593524</v>
      </c>
      <c r="O11" s="165">
        <v>275.849885</v>
      </c>
    </row>
    <row r="12" spans="2:15" ht="15.75" customHeight="1">
      <c r="B12" s="641"/>
      <c r="C12" s="162" t="s">
        <v>321</v>
      </c>
      <c r="D12" s="166">
        <v>341925.374215</v>
      </c>
      <c r="E12" s="315">
        <v>37373.731319</v>
      </c>
      <c r="F12" s="165">
        <v>211408.881495</v>
      </c>
      <c r="G12" s="165">
        <v>103333.009454</v>
      </c>
      <c r="H12" s="315">
        <v>7751.003386</v>
      </c>
      <c r="I12" s="165">
        <v>18708.257340999997</v>
      </c>
      <c r="J12" s="166">
        <v>330892.077991</v>
      </c>
      <c r="K12" s="315">
        <v>35551.227039</v>
      </c>
      <c r="L12" s="165">
        <v>209189.24964300002</v>
      </c>
      <c r="M12" s="165">
        <v>104203.21519999999</v>
      </c>
      <c r="N12" s="315">
        <v>7316.895493</v>
      </c>
      <c r="O12" s="165">
        <v>20343.842611</v>
      </c>
    </row>
    <row r="13" spans="2:15" ht="15.75" customHeight="1">
      <c r="B13" s="641"/>
      <c r="C13" s="163" t="s">
        <v>322</v>
      </c>
      <c r="D13" s="166">
        <v>15525.457254</v>
      </c>
      <c r="E13" s="315">
        <v>2540.651316</v>
      </c>
      <c r="F13" s="165">
        <v>12946.194755</v>
      </c>
      <c r="G13" s="165">
        <v>10152.987135</v>
      </c>
      <c r="H13" s="315">
        <v>583.653615</v>
      </c>
      <c r="I13" s="165">
        <v>1210.165144</v>
      </c>
      <c r="J13" s="166">
        <v>15572.16418</v>
      </c>
      <c r="K13" s="315">
        <v>2506.4488709999996</v>
      </c>
      <c r="L13" s="165">
        <v>12844.754248</v>
      </c>
      <c r="M13" s="165">
        <v>8366.653332</v>
      </c>
      <c r="N13" s="315">
        <v>569.819365</v>
      </c>
      <c r="O13" s="165">
        <v>1500.761026</v>
      </c>
    </row>
    <row r="14" spans="2:15" ht="15.75" customHeight="1">
      <c r="B14" s="641"/>
      <c r="C14" s="163" t="s">
        <v>323</v>
      </c>
      <c r="D14" s="166">
        <v>91672.971482</v>
      </c>
      <c r="E14" s="315">
        <v>22625.065831</v>
      </c>
      <c r="F14" s="165">
        <v>68287.170618</v>
      </c>
      <c r="G14" s="165">
        <v>32572.101054</v>
      </c>
      <c r="H14" s="315">
        <v>4707.593523</v>
      </c>
      <c r="I14" s="165">
        <v>12270.806861</v>
      </c>
      <c r="J14" s="166">
        <v>91489.51654000001</v>
      </c>
      <c r="K14" s="315">
        <v>21551.833883</v>
      </c>
      <c r="L14" s="165">
        <v>68184.41177400001</v>
      </c>
      <c r="M14" s="165">
        <v>35050.484607</v>
      </c>
      <c r="N14" s="315">
        <v>4471.194002</v>
      </c>
      <c r="O14" s="165">
        <v>13138.644830000001</v>
      </c>
    </row>
    <row r="15" spans="2:15" ht="15.75" customHeight="1">
      <c r="B15" s="641"/>
      <c r="C15" s="162" t="s">
        <v>302</v>
      </c>
      <c r="D15" s="164">
        <f>+D16+D19+D20</f>
        <v>113495.701946</v>
      </c>
      <c r="E15" s="315">
        <v>9447.701769</v>
      </c>
      <c r="F15" s="165">
        <f>+F16+F19+F20</f>
        <v>105754.849823</v>
      </c>
      <c r="G15" s="165">
        <f>+G16+G19+G20</f>
        <v>15703.708182</v>
      </c>
      <c r="H15" s="315">
        <v>30.572756</v>
      </c>
      <c r="I15" s="165">
        <f>+I16+I19+I20</f>
        <v>4766.601954</v>
      </c>
      <c r="J15" s="166">
        <f>+J16+J19+J20</f>
        <v>118519.295526</v>
      </c>
      <c r="K15" s="315">
        <v>9355.135546</v>
      </c>
      <c r="L15" s="165">
        <f>+L16+L19+L20</f>
        <v>110333.591892</v>
      </c>
      <c r="M15" s="165">
        <f>+M16+M19+M20</f>
        <v>15790.684895999999</v>
      </c>
      <c r="N15" s="315">
        <v>40.695091</v>
      </c>
      <c r="O15" s="165">
        <f>+O16+O19+O20</f>
        <v>5603.8752509999995</v>
      </c>
    </row>
    <row r="16" spans="2:15" ht="15.75" customHeight="1">
      <c r="B16" s="641"/>
      <c r="C16" s="167" t="s">
        <v>324</v>
      </c>
      <c r="D16" s="164">
        <f>+D17+D18</f>
        <v>92274.958723</v>
      </c>
      <c r="E16" s="315">
        <v>4375.936027</v>
      </c>
      <c r="F16" s="165">
        <f>+F17+F18</f>
        <v>91356.624237</v>
      </c>
      <c r="G16" s="165">
        <f>+G17+G18</f>
        <v>13299.035516</v>
      </c>
      <c r="H16" s="315">
        <v>26.87535</v>
      </c>
      <c r="I16" s="165">
        <f>+I17+I18</f>
        <v>1362.364413</v>
      </c>
      <c r="J16" s="166">
        <f>+J17+J18</f>
        <v>97298.13807</v>
      </c>
      <c r="K16" s="315">
        <v>4508.166102</v>
      </c>
      <c r="L16" s="165">
        <f>+L17+L18</f>
        <v>96116.18325599999</v>
      </c>
      <c r="M16" s="165">
        <f>+M17+M18</f>
        <v>13405.353228</v>
      </c>
      <c r="N16" s="315">
        <v>28.137201</v>
      </c>
      <c r="O16" s="165">
        <f>+O17+O18</f>
        <v>1973.978227</v>
      </c>
    </row>
    <row r="17" spans="2:15" ht="15.75" customHeight="1">
      <c r="B17" s="641"/>
      <c r="C17" s="168" t="s">
        <v>325</v>
      </c>
      <c r="D17" s="166">
        <v>5602.703037</v>
      </c>
      <c r="E17" s="315">
        <v>1273.089408</v>
      </c>
      <c r="F17" s="165">
        <v>5565.3171</v>
      </c>
      <c r="G17" s="165">
        <v>748.935887</v>
      </c>
      <c r="H17" s="315">
        <v>0.834869</v>
      </c>
      <c r="I17" s="165">
        <v>441.433835</v>
      </c>
      <c r="J17" s="166">
        <v>5816.084992</v>
      </c>
      <c r="K17" s="315">
        <v>1349.039029</v>
      </c>
      <c r="L17" s="165">
        <v>5778.470861</v>
      </c>
      <c r="M17" s="165">
        <v>756.724088</v>
      </c>
      <c r="N17" s="315">
        <v>2.081368</v>
      </c>
      <c r="O17" s="165">
        <v>614.778712</v>
      </c>
    </row>
    <row r="18" spans="2:15" ht="15.75" customHeight="1">
      <c r="B18" s="641"/>
      <c r="C18" s="168" t="s">
        <v>326</v>
      </c>
      <c r="D18" s="166">
        <v>86672.255686</v>
      </c>
      <c r="E18" s="315">
        <v>3102.846619</v>
      </c>
      <c r="F18" s="165">
        <v>85791.307137</v>
      </c>
      <c r="G18" s="165">
        <v>12550.099629</v>
      </c>
      <c r="H18" s="315">
        <v>26.040481</v>
      </c>
      <c r="I18" s="165">
        <v>920.930578</v>
      </c>
      <c r="J18" s="166">
        <v>91482.053078</v>
      </c>
      <c r="K18" s="315">
        <v>3159.127073</v>
      </c>
      <c r="L18" s="165">
        <v>90337.712395</v>
      </c>
      <c r="M18" s="165">
        <v>12648.62914</v>
      </c>
      <c r="N18" s="315">
        <v>26.055833</v>
      </c>
      <c r="O18" s="165">
        <v>1359.199515</v>
      </c>
    </row>
    <row r="19" spans="2:15" ht="15.75" customHeight="1">
      <c r="B19" s="641"/>
      <c r="C19" s="167" t="s">
        <v>327</v>
      </c>
      <c r="D19" s="166">
        <v>0</v>
      </c>
      <c r="E19" s="315">
        <v>0</v>
      </c>
      <c r="F19" s="165">
        <v>0</v>
      </c>
      <c r="G19" s="165">
        <v>0</v>
      </c>
      <c r="H19" s="315">
        <v>0</v>
      </c>
      <c r="I19" s="165">
        <v>0</v>
      </c>
      <c r="J19" s="166">
        <v>0</v>
      </c>
      <c r="K19" s="315">
        <v>0</v>
      </c>
      <c r="L19" s="165">
        <v>0</v>
      </c>
      <c r="M19" s="165">
        <v>0</v>
      </c>
      <c r="N19" s="315">
        <v>0</v>
      </c>
      <c r="O19" s="165">
        <v>0</v>
      </c>
    </row>
    <row r="20" spans="2:15" ht="15.75" customHeight="1">
      <c r="B20" s="641"/>
      <c r="C20" s="167" t="s">
        <v>328</v>
      </c>
      <c r="D20" s="164">
        <f>+D21+D22</f>
        <v>21220.743223</v>
      </c>
      <c r="E20" s="315">
        <v>5071.765745</v>
      </c>
      <c r="F20" s="165">
        <f>+F21+F22</f>
        <v>14398.225586</v>
      </c>
      <c r="G20" s="165">
        <f>+G21+G22</f>
        <v>2404.672666</v>
      </c>
      <c r="H20" s="315">
        <v>3.697406</v>
      </c>
      <c r="I20" s="165">
        <f>+I21+I22</f>
        <v>3404.237541</v>
      </c>
      <c r="J20" s="166">
        <f>+J21+J22</f>
        <v>21221.157456</v>
      </c>
      <c r="K20" s="315">
        <v>4846.969445</v>
      </c>
      <c r="L20" s="165">
        <f>+L21+L22</f>
        <v>14217.408636</v>
      </c>
      <c r="M20" s="165">
        <f>+M21+M22</f>
        <v>2385.331668</v>
      </c>
      <c r="N20" s="315">
        <v>12.55789</v>
      </c>
      <c r="O20" s="165">
        <f>+O21+O22</f>
        <v>3629.897024</v>
      </c>
    </row>
    <row r="21" spans="2:15" ht="15.75" customHeight="1">
      <c r="B21" s="641"/>
      <c r="C21" s="168" t="s">
        <v>329</v>
      </c>
      <c r="D21" s="166">
        <v>21220.743223</v>
      </c>
      <c r="E21" s="315">
        <v>5071.765745</v>
      </c>
      <c r="F21" s="165">
        <v>14398.225586</v>
      </c>
      <c r="G21" s="165">
        <v>2404.672666</v>
      </c>
      <c r="H21" s="315">
        <v>3.697406</v>
      </c>
      <c r="I21" s="165">
        <v>3404.237541</v>
      </c>
      <c r="J21" s="166">
        <v>21221.157456</v>
      </c>
      <c r="K21" s="315">
        <v>4846.969445</v>
      </c>
      <c r="L21" s="165">
        <v>14217.408636</v>
      </c>
      <c r="M21" s="165">
        <v>2385.331668</v>
      </c>
      <c r="N21" s="315">
        <v>12.55789</v>
      </c>
      <c r="O21" s="165">
        <v>3629.897024</v>
      </c>
    </row>
    <row r="22" spans="2:15" ht="15.75" customHeight="1">
      <c r="B22" s="641"/>
      <c r="C22" s="168" t="s">
        <v>330</v>
      </c>
      <c r="D22" s="166">
        <v>0</v>
      </c>
      <c r="E22" s="315">
        <v>0</v>
      </c>
      <c r="F22" s="165">
        <v>0</v>
      </c>
      <c r="G22" s="165">
        <v>0</v>
      </c>
      <c r="H22" s="315">
        <v>0</v>
      </c>
      <c r="I22" s="165">
        <v>0</v>
      </c>
      <c r="J22" s="166">
        <v>0</v>
      </c>
      <c r="K22" s="315">
        <v>0</v>
      </c>
      <c r="L22" s="165">
        <v>0</v>
      </c>
      <c r="M22" s="165">
        <v>0</v>
      </c>
      <c r="N22" s="315">
        <v>0</v>
      </c>
      <c r="O22" s="165">
        <v>0</v>
      </c>
    </row>
    <row r="23" spans="2:15" ht="15.75" customHeight="1">
      <c r="B23" s="641"/>
      <c r="C23" s="162" t="s">
        <v>309</v>
      </c>
      <c r="D23" s="166">
        <v>1907.879447</v>
      </c>
      <c r="E23" s="315">
        <v>253.552586</v>
      </c>
      <c r="F23" s="165">
        <v>1907.879447</v>
      </c>
      <c r="G23" s="166">
        <v>6227.176187</v>
      </c>
      <c r="H23" s="315">
        <v>0.575271</v>
      </c>
      <c r="I23" s="169"/>
      <c r="J23" s="166">
        <v>4561.493896</v>
      </c>
      <c r="K23" s="315">
        <v>106.986054</v>
      </c>
      <c r="L23" s="165">
        <v>4561.493896</v>
      </c>
      <c r="M23" s="166">
        <v>12934.846249</v>
      </c>
      <c r="N23" s="315">
        <v>2.530052</v>
      </c>
      <c r="O23" s="170"/>
    </row>
    <row r="24" spans="2:15" ht="15.75" customHeight="1">
      <c r="B24" s="641"/>
      <c r="C24" s="162" t="s">
        <v>310</v>
      </c>
      <c r="D24" s="166">
        <v>7098.91366</v>
      </c>
      <c r="E24" s="171"/>
      <c r="F24" s="165">
        <v>6678.248404</v>
      </c>
      <c r="G24" s="165">
        <v>900.695575</v>
      </c>
      <c r="H24" s="171"/>
      <c r="I24" s="318">
        <v>0.13992464</v>
      </c>
      <c r="J24" s="166">
        <v>6136.02784</v>
      </c>
      <c r="K24" s="172"/>
      <c r="L24" s="165">
        <v>5714.660088</v>
      </c>
      <c r="M24" s="165">
        <v>1386.712294</v>
      </c>
      <c r="N24" s="172"/>
      <c r="O24" s="319">
        <v>0.65310976</v>
      </c>
    </row>
    <row r="25" spans="2:15" ht="15.75" customHeight="1">
      <c r="B25" s="641"/>
      <c r="C25" s="173" t="s">
        <v>331</v>
      </c>
      <c r="D25" s="174"/>
      <c r="E25" s="155"/>
      <c r="F25" s="175"/>
      <c r="G25" s="320">
        <v>0</v>
      </c>
      <c r="H25" s="155"/>
      <c r="I25" s="176"/>
      <c r="J25" s="174"/>
      <c r="K25" s="155"/>
      <c r="L25" s="175"/>
      <c r="M25" s="320">
        <v>0</v>
      </c>
      <c r="N25" s="155"/>
      <c r="O25" s="177"/>
    </row>
    <row r="26" spans="2:15" ht="19.5" customHeight="1" thickBot="1">
      <c r="B26" s="642"/>
      <c r="C26" s="144" t="s">
        <v>332</v>
      </c>
      <c r="D26" s="178"/>
      <c r="E26" s="179"/>
      <c r="F26" s="180"/>
      <c r="G26" s="181">
        <f>+G10+G11+G12+G15+G23+G24+G25</f>
        <v>143370.785698</v>
      </c>
      <c r="H26" s="179"/>
      <c r="I26" s="182"/>
      <c r="J26" s="178"/>
      <c r="K26" s="179"/>
      <c r="L26" s="180"/>
      <c r="M26" s="181">
        <f>+M10+M11+M12+M15+M23+M24+M25</f>
        <v>150795.748692</v>
      </c>
      <c r="N26" s="179"/>
      <c r="O26" s="183"/>
    </row>
    <row r="27" ht="14.25">
      <c r="B27" s="147" t="s">
        <v>313</v>
      </c>
    </row>
    <row r="28" ht="14.25">
      <c r="B28" s="147" t="s">
        <v>489</v>
      </c>
    </row>
    <row r="29" ht="23.25" thickBot="1">
      <c r="C29" s="134"/>
    </row>
    <row r="30" spans="2:15" s="156" customFormat="1" ht="32.25" customHeight="1" thickBot="1">
      <c r="B30" s="130"/>
      <c r="C30" s="134"/>
      <c r="D30" s="647" t="s">
        <v>318</v>
      </c>
      <c r="E30" s="648"/>
      <c r="F30" s="648"/>
      <c r="G30" s="648"/>
      <c r="H30" s="648"/>
      <c r="I30" s="648"/>
      <c r="J30" s="648"/>
      <c r="K30" s="648"/>
      <c r="L30" s="648"/>
      <c r="M30" s="648"/>
      <c r="N30" s="648"/>
      <c r="O30" s="649"/>
    </row>
    <row r="31" spans="2:15" s="156" customFormat="1" ht="32.25" customHeight="1" thickBot="1">
      <c r="B31" s="130"/>
      <c r="C31" s="134"/>
      <c r="D31" s="647" t="s">
        <v>11</v>
      </c>
      <c r="E31" s="648"/>
      <c r="F31" s="648"/>
      <c r="G31" s="648"/>
      <c r="H31" s="648"/>
      <c r="I31" s="649"/>
      <c r="J31" s="647" t="s">
        <v>12</v>
      </c>
      <c r="K31" s="648"/>
      <c r="L31" s="648"/>
      <c r="M31" s="648"/>
      <c r="N31" s="648"/>
      <c r="O31" s="649"/>
    </row>
    <row r="32" spans="2:15" s="156" customFormat="1" ht="51" customHeight="1">
      <c r="B32" s="135"/>
      <c r="C32" s="134"/>
      <c r="D32" s="643" t="s">
        <v>289</v>
      </c>
      <c r="E32" s="663"/>
      <c r="F32" s="664" t="s">
        <v>290</v>
      </c>
      <c r="G32" s="659" t="s">
        <v>291</v>
      </c>
      <c r="H32" s="660"/>
      <c r="I32" s="661" t="s">
        <v>292</v>
      </c>
      <c r="J32" s="643" t="s">
        <v>289</v>
      </c>
      <c r="K32" s="663"/>
      <c r="L32" s="664" t="s">
        <v>290</v>
      </c>
      <c r="M32" s="659" t="s">
        <v>291</v>
      </c>
      <c r="N32" s="660"/>
      <c r="O32" s="661" t="s">
        <v>292</v>
      </c>
    </row>
    <row r="33" spans="2:15" s="156" customFormat="1" ht="33" customHeight="1" thickBot="1">
      <c r="B33" s="184">
        <v>1</v>
      </c>
      <c r="C33" s="502" t="s">
        <v>10</v>
      </c>
      <c r="D33" s="158"/>
      <c r="E33" s="159" t="s">
        <v>319</v>
      </c>
      <c r="F33" s="665"/>
      <c r="G33" s="158"/>
      <c r="H33" s="159" t="s">
        <v>319</v>
      </c>
      <c r="I33" s="662"/>
      <c r="J33" s="158"/>
      <c r="K33" s="159" t="s">
        <v>319</v>
      </c>
      <c r="L33" s="665"/>
      <c r="M33" s="158"/>
      <c r="N33" s="159" t="s">
        <v>319</v>
      </c>
      <c r="O33" s="662"/>
    </row>
    <row r="34" spans="2:15" s="156" customFormat="1" ht="15.75" customHeight="1">
      <c r="B34" s="640" t="s">
        <v>484</v>
      </c>
      <c r="C34" s="160" t="s">
        <v>320</v>
      </c>
      <c r="D34" s="166">
        <v>0</v>
      </c>
      <c r="E34" s="315">
        <v>0</v>
      </c>
      <c r="F34" s="321">
        <v>0</v>
      </c>
      <c r="G34" s="322">
        <v>0</v>
      </c>
      <c r="H34" s="317">
        <v>0</v>
      </c>
      <c r="I34" s="323">
        <v>0</v>
      </c>
      <c r="J34" s="299">
        <v>0</v>
      </c>
      <c r="K34" s="313">
        <v>0</v>
      </c>
      <c r="L34" s="311">
        <v>0</v>
      </c>
      <c r="M34" s="297">
        <v>0</v>
      </c>
      <c r="N34" s="324">
        <v>0</v>
      </c>
      <c r="O34" s="325">
        <v>0</v>
      </c>
    </row>
    <row r="35" spans="2:15" s="156" customFormat="1" ht="15.75" customHeight="1">
      <c r="B35" s="641"/>
      <c r="C35" s="161" t="s">
        <v>299</v>
      </c>
      <c r="D35" s="166">
        <v>27627.238434</v>
      </c>
      <c r="E35" s="315">
        <v>452.043799</v>
      </c>
      <c r="F35" s="314">
        <v>18849.578308</v>
      </c>
      <c r="G35" s="166">
        <v>7637.341201</v>
      </c>
      <c r="H35" s="315">
        <v>103.140277</v>
      </c>
      <c r="I35" s="318">
        <v>216.735256</v>
      </c>
      <c r="J35" s="299">
        <v>25710.691223</v>
      </c>
      <c r="K35" s="313">
        <v>391.794035</v>
      </c>
      <c r="L35" s="312">
        <v>17756.654599</v>
      </c>
      <c r="M35" s="299">
        <v>6700.78795</v>
      </c>
      <c r="N35" s="313">
        <v>97.375456</v>
      </c>
      <c r="O35" s="326">
        <v>238.351231</v>
      </c>
    </row>
    <row r="36" spans="2:15" s="156" customFormat="1" ht="15.75" customHeight="1">
      <c r="B36" s="641"/>
      <c r="C36" s="162" t="s">
        <v>321</v>
      </c>
      <c r="D36" s="166">
        <v>247765.907996</v>
      </c>
      <c r="E36" s="315">
        <v>36480.638162</v>
      </c>
      <c r="F36" s="314">
        <v>164385.216681</v>
      </c>
      <c r="G36" s="166">
        <v>75338.123549</v>
      </c>
      <c r="H36" s="315">
        <v>7579.04242</v>
      </c>
      <c r="I36" s="318">
        <v>18056.639549</v>
      </c>
      <c r="J36" s="166">
        <v>235200.470446</v>
      </c>
      <c r="K36" s="315">
        <v>34811.741563</v>
      </c>
      <c r="L36" s="314">
        <v>156975.606229</v>
      </c>
      <c r="M36" s="166">
        <v>78933.227964</v>
      </c>
      <c r="N36" s="315">
        <v>7169.872304</v>
      </c>
      <c r="O36" s="319">
        <v>19709.168637</v>
      </c>
    </row>
    <row r="37" spans="2:15" s="156" customFormat="1" ht="15.75" customHeight="1">
      <c r="B37" s="641"/>
      <c r="C37" s="163" t="s">
        <v>322</v>
      </c>
      <c r="D37" s="166">
        <v>9839.920678</v>
      </c>
      <c r="E37" s="315">
        <v>2278.71802</v>
      </c>
      <c r="F37" s="314">
        <v>8584.82073</v>
      </c>
      <c r="G37" s="166">
        <v>5692.595655</v>
      </c>
      <c r="H37" s="315">
        <v>520.789624</v>
      </c>
      <c r="I37" s="318">
        <v>1001.0395</v>
      </c>
      <c r="J37" s="166">
        <v>9744.145247</v>
      </c>
      <c r="K37" s="315">
        <v>2230.917428</v>
      </c>
      <c r="L37" s="314">
        <v>8424.90925</v>
      </c>
      <c r="M37" s="166">
        <v>4976.355166</v>
      </c>
      <c r="N37" s="315">
        <v>507.97653</v>
      </c>
      <c r="O37" s="319">
        <v>1241.593135</v>
      </c>
    </row>
    <row r="38" spans="2:15" s="156" customFormat="1" ht="15.75" customHeight="1">
      <c r="B38" s="641"/>
      <c r="C38" s="163" t="s">
        <v>323</v>
      </c>
      <c r="D38" s="166">
        <v>89179.105275</v>
      </c>
      <c r="E38" s="315">
        <v>22524.102347</v>
      </c>
      <c r="F38" s="314">
        <v>66142.254707</v>
      </c>
      <c r="G38" s="166">
        <v>31067.092248</v>
      </c>
      <c r="H38" s="315">
        <v>4698.782989</v>
      </c>
      <c r="I38" s="318">
        <v>12166.508987</v>
      </c>
      <c r="J38" s="166">
        <v>88979.894928</v>
      </c>
      <c r="K38" s="315">
        <v>21465.638095</v>
      </c>
      <c r="L38" s="314">
        <v>66052.266106</v>
      </c>
      <c r="M38" s="166">
        <v>33568.739835</v>
      </c>
      <c r="N38" s="315">
        <v>4462.12015</v>
      </c>
      <c r="O38" s="319">
        <v>13061.38711</v>
      </c>
    </row>
    <row r="39" spans="2:15" s="156" customFormat="1" ht="15.75" customHeight="1">
      <c r="B39" s="641"/>
      <c r="C39" s="162" t="s">
        <v>302</v>
      </c>
      <c r="D39" s="166">
        <v>106992.663464</v>
      </c>
      <c r="E39" s="315">
        <v>9383.556332</v>
      </c>
      <c r="F39" s="314">
        <v>99274.66324</v>
      </c>
      <c r="G39" s="166">
        <v>14806.950764</v>
      </c>
      <c r="H39" s="315">
        <v>0.000294</v>
      </c>
      <c r="I39" s="318">
        <v>4723.654097</v>
      </c>
      <c r="J39" s="166">
        <v>111410.573773</v>
      </c>
      <c r="K39" s="315">
        <v>9291.460741</v>
      </c>
      <c r="L39" s="314">
        <v>103246.63859</v>
      </c>
      <c r="M39" s="166">
        <v>14809.838212</v>
      </c>
      <c r="N39" s="315">
        <v>0.000451</v>
      </c>
      <c r="O39" s="319">
        <v>5550.928476</v>
      </c>
    </row>
    <row r="40" spans="2:15" s="156" customFormat="1" ht="15.75" customHeight="1">
      <c r="B40" s="641"/>
      <c r="C40" s="167" t="s">
        <v>324</v>
      </c>
      <c r="D40" s="166">
        <v>86015.244929</v>
      </c>
      <c r="E40" s="315">
        <v>4321.274853</v>
      </c>
      <c r="F40" s="314">
        <v>85102.236668</v>
      </c>
      <c r="G40" s="166">
        <v>12511.949463</v>
      </c>
      <c r="H40" s="315">
        <v>0</v>
      </c>
      <c r="I40" s="318">
        <v>1330.627688</v>
      </c>
      <c r="J40" s="166">
        <v>90442.117823</v>
      </c>
      <c r="K40" s="315">
        <v>4453.66953</v>
      </c>
      <c r="L40" s="314">
        <v>89264.063087</v>
      </c>
      <c r="M40" s="166">
        <v>12548.059545</v>
      </c>
      <c r="N40" s="315">
        <v>0</v>
      </c>
      <c r="O40" s="319">
        <v>1931.476415</v>
      </c>
    </row>
    <row r="41" spans="2:15" s="156" customFormat="1" ht="15.75" customHeight="1">
      <c r="B41" s="641"/>
      <c r="C41" s="168" t="s">
        <v>325</v>
      </c>
      <c r="D41" s="166">
        <v>5539.777569</v>
      </c>
      <c r="E41" s="315">
        <v>1271.69188</v>
      </c>
      <c r="F41" s="314">
        <v>5503.250965</v>
      </c>
      <c r="G41" s="166">
        <v>705.039215</v>
      </c>
      <c r="H41" s="315">
        <v>0</v>
      </c>
      <c r="I41" s="318">
        <v>439.397837</v>
      </c>
      <c r="J41" s="299">
        <v>5755.708348</v>
      </c>
      <c r="K41" s="313">
        <v>1347.774474</v>
      </c>
      <c r="L41" s="312">
        <v>5718.724854</v>
      </c>
      <c r="M41" s="299">
        <v>713.519979</v>
      </c>
      <c r="N41" s="313">
        <v>0</v>
      </c>
      <c r="O41" s="326">
        <v>612.452073</v>
      </c>
    </row>
    <row r="42" spans="2:15" s="156" customFormat="1" ht="15.75" customHeight="1">
      <c r="B42" s="641"/>
      <c r="C42" s="168" t="s">
        <v>326</v>
      </c>
      <c r="D42" s="166">
        <v>80475.46736</v>
      </c>
      <c r="E42" s="315">
        <v>3049.582973</v>
      </c>
      <c r="F42" s="314">
        <v>79598.985703</v>
      </c>
      <c r="G42" s="166">
        <v>11806.910248</v>
      </c>
      <c r="H42" s="315">
        <v>0</v>
      </c>
      <c r="I42" s="318">
        <v>891.229851</v>
      </c>
      <c r="J42" s="299">
        <v>84686.409475</v>
      </c>
      <c r="K42" s="313">
        <v>3105.895056</v>
      </c>
      <c r="L42" s="312">
        <v>83545.338233</v>
      </c>
      <c r="M42" s="299">
        <v>11834.539565</v>
      </c>
      <c r="N42" s="313">
        <v>0</v>
      </c>
      <c r="O42" s="326">
        <v>1319.024342</v>
      </c>
    </row>
    <row r="43" spans="2:15" s="156" customFormat="1" ht="15.75" customHeight="1">
      <c r="B43" s="641"/>
      <c r="C43" s="167" t="s">
        <v>327</v>
      </c>
      <c r="D43" s="166">
        <v>0</v>
      </c>
      <c r="E43" s="315">
        <v>0</v>
      </c>
      <c r="F43" s="314">
        <v>0</v>
      </c>
      <c r="G43" s="166">
        <v>0</v>
      </c>
      <c r="H43" s="315">
        <v>0</v>
      </c>
      <c r="I43" s="318">
        <v>0</v>
      </c>
      <c r="J43" s="299">
        <v>0</v>
      </c>
      <c r="K43" s="313">
        <v>0</v>
      </c>
      <c r="L43" s="312">
        <v>0</v>
      </c>
      <c r="M43" s="299">
        <v>0</v>
      </c>
      <c r="N43" s="313">
        <v>0</v>
      </c>
      <c r="O43" s="326">
        <v>0</v>
      </c>
    </row>
    <row r="44" spans="2:15" s="156" customFormat="1" ht="15.75" customHeight="1">
      <c r="B44" s="641"/>
      <c r="C44" s="167" t="s">
        <v>328</v>
      </c>
      <c r="D44" s="166">
        <v>20977.418534</v>
      </c>
      <c r="E44" s="315">
        <v>5062.281482</v>
      </c>
      <c r="F44" s="314">
        <v>14172.426575</v>
      </c>
      <c r="G44" s="166">
        <v>2295.001298</v>
      </c>
      <c r="H44" s="315">
        <v>0.000294</v>
      </c>
      <c r="I44" s="318">
        <v>3393.02641</v>
      </c>
      <c r="J44" s="299">
        <v>20968.455951</v>
      </c>
      <c r="K44" s="313">
        <v>4837.791211</v>
      </c>
      <c r="L44" s="312">
        <v>13982.5755</v>
      </c>
      <c r="M44" s="299">
        <v>2261.778665</v>
      </c>
      <c r="N44" s="313">
        <v>0.000451</v>
      </c>
      <c r="O44" s="326">
        <v>3619.452061</v>
      </c>
    </row>
    <row r="45" spans="2:15" s="156" customFormat="1" ht="15.75" customHeight="1">
      <c r="B45" s="641"/>
      <c r="C45" s="168" t="s">
        <v>329</v>
      </c>
      <c r="D45" s="166">
        <v>20977.418534</v>
      </c>
      <c r="E45" s="315">
        <v>5062.281482</v>
      </c>
      <c r="F45" s="314">
        <v>14172.426575</v>
      </c>
      <c r="G45" s="166">
        <v>2295.001298</v>
      </c>
      <c r="H45" s="315">
        <v>0.000294</v>
      </c>
      <c r="I45" s="318">
        <v>3393.02641</v>
      </c>
      <c r="J45" s="299">
        <v>20968.455951</v>
      </c>
      <c r="K45" s="313">
        <v>4837.791211</v>
      </c>
      <c r="L45" s="312">
        <v>13982.5755</v>
      </c>
      <c r="M45" s="299">
        <v>2261.778665</v>
      </c>
      <c r="N45" s="313">
        <v>0.000451</v>
      </c>
      <c r="O45" s="326">
        <v>3619.452061</v>
      </c>
    </row>
    <row r="46" spans="2:15" s="156" customFormat="1" ht="15.75" customHeight="1">
      <c r="B46" s="641"/>
      <c r="C46" s="168" t="s">
        <v>330</v>
      </c>
      <c r="D46" s="166">
        <v>0</v>
      </c>
      <c r="E46" s="315">
        <v>0</v>
      </c>
      <c r="F46" s="314">
        <v>0</v>
      </c>
      <c r="G46" s="166">
        <v>0</v>
      </c>
      <c r="H46" s="315">
        <v>0</v>
      </c>
      <c r="I46" s="318">
        <v>0</v>
      </c>
      <c r="J46" s="299">
        <v>0</v>
      </c>
      <c r="K46" s="313">
        <v>0</v>
      </c>
      <c r="L46" s="312">
        <v>0</v>
      </c>
      <c r="M46" s="299">
        <v>0</v>
      </c>
      <c r="N46" s="313">
        <v>0</v>
      </c>
      <c r="O46" s="326">
        <v>0</v>
      </c>
    </row>
    <row r="47" spans="2:15" s="156" customFormat="1" ht="15.75" customHeight="1">
      <c r="B47" s="641"/>
      <c r="C47" s="162" t="s">
        <v>309</v>
      </c>
      <c r="D47" s="166">
        <v>1452.805779</v>
      </c>
      <c r="E47" s="315">
        <v>253.497901</v>
      </c>
      <c r="F47" s="314">
        <v>1452.805779</v>
      </c>
      <c r="G47" s="166">
        <v>4983.657128</v>
      </c>
      <c r="H47" s="315">
        <v>0.575271</v>
      </c>
      <c r="I47" s="318">
        <v>0</v>
      </c>
      <c r="J47" s="299">
        <v>4144.996622</v>
      </c>
      <c r="K47" s="313">
        <v>106.931369</v>
      </c>
      <c r="L47" s="312">
        <v>4144.996622</v>
      </c>
      <c r="M47" s="299">
        <v>11773.411041</v>
      </c>
      <c r="N47" s="313">
        <v>2.530052</v>
      </c>
      <c r="O47" s="326">
        <v>0.000124</v>
      </c>
    </row>
    <row r="48" spans="2:15" s="156" customFormat="1" ht="15.75" customHeight="1">
      <c r="B48" s="641"/>
      <c r="C48" s="162" t="s">
        <v>310</v>
      </c>
      <c r="D48" s="151"/>
      <c r="E48" s="150"/>
      <c r="F48" s="185"/>
      <c r="G48" s="151"/>
      <c r="H48" s="150"/>
      <c r="I48" s="151"/>
      <c r="J48" s="151"/>
      <c r="K48" s="150"/>
      <c r="L48" s="185"/>
      <c r="M48" s="151"/>
      <c r="N48" s="150"/>
      <c r="O48" s="186"/>
    </row>
    <row r="49" spans="2:15" s="156" customFormat="1" ht="15.75" customHeight="1">
      <c r="B49" s="641"/>
      <c r="C49" s="173" t="s">
        <v>331</v>
      </c>
      <c r="D49" s="176"/>
      <c r="E49" s="187"/>
      <c r="F49" s="188"/>
      <c r="G49" s="176"/>
      <c r="H49" s="187"/>
      <c r="I49" s="176"/>
      <c r="J49" s="176"/>
      <c r="K49" s="187"/>
      <c r="L49" s="188"/>
      <c r="M49" s="176"/>
      <c r="N49" s="187"/>
      <c r="O49" s="177"/>
    </row>
    <row r="50" spans="2:15" s="156" customFormat="1" ht="19.5" customHeight="1" thickBot="1">
      <c r="B50" s="642"/>
      <c r="C50" s="144" t="s">
        <v>332</v>
      </c>
      <c r="D50" s="178"/>
      <c r="E50" s="189"/>
      <c r="F50" s="190"/>
      <c r="G50" s="182"/>
      <c r="H50" s="189"/>
      <c r="I50" s="182"/>
      <c r="J50" s="182"/>
      <c r="K50" s="189"/>
      <c r="L50" s="190"/>
      <c r="M50" s="182"/>
      <c r="N50" s="189"/>
      <c r="O50" s="183"/>
    </row>
    <row r="51" spans="2:15" s="156" customFormat="1" ht="14.25" customHeight="1">
      <c r="B51" s="147" t="s">
        <v>313</v>
      </c>
      <c r="C51" s="131"/>
      <c r="D51" s="131"/>
      <c r="E51" s="131"/>
      <c r="F51" s="131"/>
      <c r="G51" s="131"/>
      <c r="H51" s="131"/>
      <c r="I51" s="148"/>
      <c r="J51" s="131"/>
      <c r="K51" s="131"/>
      <c r="L51" s="131"/>
      <c r="M51" s="131"/>
      <c r="N51" s="131"/>
      <c r="O51" s="131"/>
    </row>
    <row r="52" spans="2:15" s="156" customFormat="1" ht="14.25" customHeight="1">
      <c r="B52" s="147"/>
      <c r="C52" s="131"/>
      <c r="D52" s="131"/>
      <c r="E52" s="131"/>
      <c r="F52" s="131"/>
      <c r="G52" s="131"/>
      <c r="H52" s="131"/>
      <c r="I52" s="148"/>
      <c r="J52" s="131"/>
      <c r="K52" s="131"/>
      <c r="L52" s="131"/>
      <c r="M52" s="131"/>
      <c r="N52" s="131"/>
      <c r="O52" s="131"/>
    </row>
    <row r="53" spans="2:9" s="156" customFormat="1" ht="15" customHeight="1" thickBot="1">
      <c r="B53" s="191"/>
      <c r="I53" s="192"/>
    </row>
    <row r="54" spans="2:15" s="156" customFormat="1" ht="32.25" customHeight="1" thickBot="1">
      <c r="B54" s="130"/>
      <c r="C54" s="134"/>
      <c r="D54" s="647" t="s">
        <v>318</v>
      </c>
      <c r="E54" s="648"/>
      <c r="F54" s="648"/>
      <c r="G54" s="648"/>
      <c r="H54" s="648"/>
      <c r="I54" s="648"/>
      <c r="J54" s="648"/>
      <c r="K54" s="648"/>
      <c r="L54" s="648"/>
      <c r="M54" s="648"/>
      <c r="N54" s="648"/>
      <c r="O54" s="649"/>
    </row>
    <row r="55" spans="2:15" s="156" customFormat="1" ht="32.25" customHeight="1" thickBot="1">
      <c r="B55" s="130"/>
      <c r="C55" s="134"/>
      <c r="D55" s="647" t="s">
        <v>11</v>
      </c>
      <c r="E55" s="648"/>
      <c r="F55" s="648"/>
      <c r="G55" s="648"/>
      <c r="H55" s="648"/>
      <c r="I55" s="649"/>
      <c r="J55" s="647" t="s">
        <v>12</v>
      </c>
      <c r="K55" s="648"/>
      <c r="L55" s="648"/>
      <c r="M55" s="648"/>
      <c r="N55" s="648"/>
      <c r="O55" s="649"/>
    </row>
    <row r="56" spans="2:15" s="156" customFormat="1" ht="51" customHeight="1">
      <c r="B56" s="135"/>
      <c r="C56" s="134"/>
      <c r="D56" s="643" t="s">
        <v>289</v>
      </c>
      <c r="E56" s="663"/>
      <c r="F56" s="664" t="s">
        <v>290</v>
      </c>
      <c r="G56" s="659" t="s">
        <v>291</v>
      </c>
      <c r="H56" s="660"/>
      <c r="I56" s="661" t="s">
        <v>292</v>
      </c>
      <c r="J56" s="643" t="s">
        <v>289</v>
      </c>
      <c r="K56" s="663"/>
      <c r="L56" s="664" t="s">
        <v>290</v>
      </c>
      <c r="M56" s="659" t="s">
        <v>291</v>
      </c>
      <c r="N56" s="660"/>
      <c r="O56" s="661" t="s">
        <v>292</v>
      </c>
    </row>
    <row r="57" spans="2:15" s="156" customFormat="1" ht="33" customHeight="1" thickBot="1">
      <c r="B57" s="184">
        <v>2</v>
      </c>
      <c r="C57" s="502" t="s">
        <v>10</v>
      </c>
      <c r="D57" s="158"/>
      <c r="E57" s="159" t="s">
        <v>319</v>
      </c>
      <c r="F57" s="665"/>
      <c r="G57" s="158"/>
      <c r="H57" s="159" t="s">
        <v>319</v>
      </c>
      <c r="I57" s="662"/>
      <c r="J57" s="158"/>
      <c r="K57" s="159" t="s">
        <v>319</v>
      </c>
      <c r="L57" s="665"/>
      <c r="M57" s="158"/>
      <c r="N57" s="159" t="s">
        <v>319</v>
      </c>
      <c r="O57" s="662"/>
    </row>
    <row r="58" spans="2:15" s="156" customFormat="1" ht="15.75" customHeight="1">
      <c r="B58" s="640" t="s">
        <v>488</v>
      </c>
      <c r="C58" s="160" t="s">
        <v>320</v>
      </c>
      <c r="D58" s="166">
        <v>0</v>
      </c>
      <c r="E58" s="315">
        <v>0</v>
      </c>
      <c r="F58" s="321">
        <v>0</v>
      </c>
      <c r="G58" s="322">
        <v>0</v>
      </c>
      <c r="H58" s="317">
        <v>0</v>
      </c>
      <c r="I58" s="323">
        <v>0</v>
      </c>
      <c r="J58" s="299">
        <v>0</v>
      </c>
      <c r="K58" s="313">
        <v>0</v>
      </c>
      <c r="L58" s="311">
        <v>0</v>
      </c>
      <c r="M58" s="297">
        <v>0</v>
      </c>
      <c r="N58" s="324">
        <v>0</v>
      </c>
      <c r="O58" s="325">
        <v>0</v>
      </c>
    </row>
    <row r="59" spans="2:15" s="156" customFormat="1" ht="15.75" customHeight="1">
      <c r="B59" s="641"/>
      <c r="C59" s="161" t="s">
        <v>299</v>
      </c>
      <c r="D59" s="166">
        <v>2357.684322</v>
      </c>
      <c r="E59" s="315">
        <v>0</v>
      </c>
      <c r="F59" s="314">
        <v>622.615474</v>
      </c>
      <c r="G59" s="166">
        <v>326.144805</v>
      </c>
      <c r="H59" s="315">
        <v>0</v>
      </c>
      <c r="I59" s="318">
        <v>0.767039</v>
      </c>
      <c r="J59" s="299">
        <v>2595.498548</v>
      </c>
      <c r="K59" s="313">
        <v>0</v>
      </c>
      <c r="L59" s="312">
        <v>927.437115</v>
      </c>
      <c r="M59" s="299">
        <v>358.400444</v>
      </c>
      <c r="N59" s="313">
        <v>0</v>
      </c>
      <c r="O59" s="326">
        <v>0.611953</v>
      </c>
    </row>
    <row r="60" spans="2:15" s="156" customFormat="1" ht="15.75" customHeight="1">
      <c r="B60" s="641"/>
      <c r="C60" s="162" t="s">
        <v>321</v>
      </c>
      <c r="D60" s="166">
        <v>20306.47065</v>
      </c>
      <c r="E60" s="315">
        <v>58.787242</v>
      </c>
      <c r="F60" s="314">
        <v>6707.047985</v>
      </c>
      <c r="G60" s="166">
        <v>3147.523906</v>
      </c>
      <c r="H60" s="315">
        <v>14.059715</v>
      </c>
      <c r="I60" s="318">
        <v>23.784974</v>
      </c>
      <c r="J60" s="166">
        <v>20480.087193</v>
      </c>
      <c r="K60" s="315">
        <v>51.41897</v>
      </c>
      <c r="L60" s="314">
        <v>7091.910623</v>
      </c>
      <c r="M60" s="166">
        <v>2742.719229</v>
      </c>
      <c r="N60" s="315">
        <v>12.294594</v>
      </c>
      <c r="O60" s="319">
        <v>31.427966</v>
      </c>
    </row>
    <row r="61" spans="2:15" s="156" customFormat="1" ht="15.75" customHeight="1">
      <c r="B61" s="641"/>
      <c r="C61" s="163" t="s">
        <v>322</v>
      </c>
      <c r="D61" s="166">
        <v>1071.326621</v>
      </c>
      <c r="E61" s="315">
        <v>8.097354</v>
      </c>
      <c r="F61" s="314">
        <v>792.160348</v>
      </c>
      <c r="G61" s="166">
        <v>926.983712</v>
      </c>
      <c r="H61" s="315">
        <v>1.943365</v>
      </c>
      <c r="I61" s="318">
        <v>5.689434</v>
      </c>
      <c r="J61" s="166">
        <v>1070.965938</v>
      </c>
      <c r="K61" s="315">
        <v>0</v>
      </c>
      <c r="L61" s="314">
        <v>775.589872</v>
      </c>
      <c r="M61" s="166">
        <v>525.956108</v>
      </c>
      <c r="N61" s="315">
        <v>0</v>
      </c>
      <c r="O61" s="319">
        <v>11.673571</v>
      </c>
    </row>
    <row r="62" spans="2:15" s="156" customFormat="1" ht="15.75" customHeight="1">
      <c r="B62" s="641"/>
      <c r="C62" s="163" t="s">
        <v>323</v>
      </c>
      <c r="D62" s="166">
        <v>21.24723</v>
      </c>
      <c r="E62" s="315">
        <v>5.998933</v>
      </c>
      <c r="F62" s="314">
        <v>8.852935</v>
      </c>
      <c r="G62" s="166">
        <v>3.208823</v>
      </c>
      <c r="H62" s="315">
        <v>1.439744</v>
      </c>
      <c r="I62" s="318">
        <v>5.628957</v>
      </c>
      <c r="J62" s="166">
        <v>32.616867</v>
      </c>
      <c r="K62" s="315">
        <v>5.535145</v>
      </c>
      <c r="L62" s="314">
        <v>11.843995</v>
      </c>
      <c r="M62" s="166">
        <v>5.306622</v>
      </c>
      <c r="N62" s="315">
        <v>1.328435</v>
      </c>
      <c r="O62" s="319">
        <v>5.545778</v>
      </c>
    </row>
    <row r="63" spans="2:15" s="156" customFormat="1" ht="15.75" customHeight="1">
      <c r="B63" s="641"/>
      <c r="C63" s="162" t="s">
        <v>302</v>
      </c>
      <c r="D63" s="166">
        <v>21.368539</v>
      </c>
      <c r="E63" s="315">
        <v>0.353212</v>
      </c>
      <c r="F63" s="314">
        <v>21.368539</v>
      </c>
      <c r="G63" s="166">
        <v>3.06296</v>
      </c>
      <c r="H63" s="315">
        <v>0</v>
      </c>
      <c r="I63" s="318">
        <v>0.071993</v>
      </c>
      <c r="J63" s="166">
        <v>23.96211</v>
      </c>
      <c r="K63" s="315">
        <v>0.350345</v>
      </c>
      <c r="L63" s="314">
        <v>23.96211</v>
      </c>
      <c r="M63" s="166">
        <v>3.37161</v>
      </c>
      <c r="N63" s="315">
        <v>0</v>
      </c>
      <c r="O63" s="319">
        <v>0.143991</v>
      </c>
    </row>
    <row r="64" spans="2:15" s="156" customFormat="1" ht="15.75" customHeight="1">
      <c r="B64" s="641"/>
      <c r="C64" s="167" t="s">
        <v>324</v>
      </c>
      <c r="D64" s="166">
        <v>21.368538</v>
      </c>
      <c r="E64" s="315">
        <v>0.353212</v>
      </c>
      <c r="F64" s="314">
        <v>21.368538</v>
      </c>
      <c r="G64" s="166">
        <v>3.062958</v>
      </c>
      <c r="H64" s="315">
        <v>0</v>
      </c>
      <c r="I64" s="318">
        <v>0.071993</v>
      </c>
      <c r="J64" s="166">
        <v>23.962108</v>
      </c>
      <c r="K64" s="315">
        <v>0.350345</v>
      </c>
      <c r="L64" s="314">
        <v>23.962108</v>
      </c>
      <c r="M64" s="166">
        <v>3.371605</v>
      </c>
      <c r="N64" s="315">
        <v>0</v>
      </c>
      <c r="O64" s="319">
        <v>0.14399</v>
      </c>
    </row>
    <row r="65" spans="2:15" s="156" customFormat="1" ht="15.75" customHeight="1">
      <c r="B65" s="641"/>
      <c r="C65" s="168" t="s">
        <v>325</v>
      </c>
      <c r="D65" s="166">
        <v>0</v>
      </c>
      <c r="E65" s="315">
        <v>0</v>
      </c>
      <c r="F65" s="314">
        <v>0</v>
      </c>
      <c r="G65" s="166">
        <v>0</v>
      </c>
      <c r="H65" s="315">
        <v>0</v>
      </c>
      <c r="I65" s="318">
        <v>0</v>
      </c>
      <c r="J65" s="299">
        <v>0</v>
      </c>
      <c r="K65" s="313">
        <v>0</v>
      </c>
      <c r="L65" s="312">
        <v>0</v>
      </c>
      <c r="M65" s="299">
        <v>0</v>
      </c>
      <c r="N65" s="313">
        <v>0</v>
      </c>
      <c r="O65" s="326">
        <v>0</v>
      </c>
    </row>
    <row r="66" spans="2:15" s="156" customFormat="1" ht="15.75" customHeight="1">
      <c r="B66" s="641"/>
      <c r="C66" s="168" t="s">
        <v>326</v>
      </c>
      <c r="D66" s="166">
        <v>21.368538</v>
      </c>
      <c r="E66" s="315">
        <v>0.353212</v>
      </c>
      <c r="F66" s="314">
        <v>21.368538</v>
      </c>
      <c r="G66" s="166">
        <v>3.062958</v>
      </c>
      <c r="H66" s="315">
        <v>0</v>
      </c>
      <c r="I66" s="318">
        <v>0.071993</v>
      </c>
      <c r="J66" s="299">
        <v>23.962108</v>
      </c>
      <c r="K66" s="313">
        <v>0.350345</v>
      </c>
      <c r="L66" s="312">
        <v>23.962108</v>
      </c>
      <c r="M66" s="299">
        <v>3.371605</v>
      </c>
      <c r="N66" s="313">
        <v>0</v>
      </c>
      <c r="O66" s="326">
        <v>0.14399</v>
      </c>
    </row>
    <row r="67" spans="2:15" s="156" customFormat="1" ht="15.75" customHeight="1">
      <c r="B67" s="641"/>
      <c r="C67" s="167" t="s">
        <v>327</v>
      </c>
      <c r="D67" s="166">
        <v>0</v>
      </c>
      <c r="E67" s="315">
        <v>0</v>
      </c>
      <c r="F67" s="314">
        <v>0</v>
      </c>
      <c r="G67" s="166">
        <v>0</v>
      </c>
      <c r="H67" s="315">
        <v>0</v>
      </c>
      <c r="I67" s="318">
        <v>0</v>
      </c>
      <c r="J67" s="299">
        <v>0</v>
      </c>
      <c r="K67" s="313">
        <v>0</v>
      </c>
      <c r="L67" s="312">
        <v>0</v>
      </c>
      <c r="M67" s="299">
        <v>0</v>
      </c>
      <c r="N67" s="313">
        <v>0</v>
      </c>
      <c r="O67" s="326">
        <v>0</v>
      </c>
    </row>
    <row r="68" spans="2:15" s="156" customFormat="1" ht="15.75" customHeight="1">
      <c r="B68" s="641"/>
      <c r="C68" s="167" t="s">
        <v>328</v>
      </c>
      <c r="D68" s="166">
        <v>1E-06</v>
      </c>
      <c r="E68" s="315">
        <v>0</v>
      </c>
      <c r="F68" s="314">
        <v>1E-06</v>
      </c>
      <c r="G68" s="166">
        <v>2E-06</v>
      </c>
      <c r="H68" s="315">
        <v>0</v>
      </c>
      <c r="I68" s="318">
        <v>0</v>
      </c>
      <c r="J68" s="299">
        <v>2E-06</v>
      </c>
      <c r="K68" s="313">
        <v>0</v>
      </c>
      <c r="L68" s="312">
        <v>2E-06</v>
      </c>
      <c r="M68" s="299">
        <v>5E-06</v>
      </c>
      <c r="N68" s="313">
        <v>0</v>
      </c>
      <c r="O68" s="326">
        <v>1E-06</v>
      </c>
    </row>
    <row r="69" spans="2:15" s="156" customFormat="1" ht="15.75" customHeight="1">
      <c r="B69" s="641"/>
      <c r="C69" s="168" t="s">
        <v>329</v>
      </c>
      <c r="D69" s="166">
        <v>1E-06</v>
      </c>
      <c r="E69" s="315">
        <v>0</v>
      </c>
      <c r="F69" s="314">
        <v>1E-06</v>
      </c>
      <c r="G69" s="166">
        <v>2E-06</v>
      </c>
      <c r="H69" s="315">
        <v>0</v>
      </c>
      <c r="I69" s="318">
        <v>0</v>
      </c>
      <c r="J69" s="299">
        <v>2E-06</v>
      </c>
      <c r="K69" s="313">
        <v>0</v>
      </c>
      <c r="L69" s="312">
        <v>2E-06</v>
      </c>
      <c r="M69" s="299">
        <v>5E-06</v>
      </c>
      <c r="N69" s="313">
        <v>0</v>
      </c>
      <c r="O69" s="326">
        <v>1E-06</v>
      </c>
    </row>
    <row r="70" spans="2:15" s="156" customFormat="1" ht="15.75" customHeight="1">
      <c r="B70" s="641"/>
      <c r="C70" s="168" t="s">
        <v>330</v>
      </c>
      <c r="D70" s="166">
        <v>0</v>
      </c>
      <c r="E70" s="315">
        <v>0</v>
      </c>
      <c r="F70" s="314">
        <v>0</v>
      </c>
      <c r="G70" s="166">
        <v>0</v>
      </c>
      <c r="H70" s="315">
        <v>0</v>
      </c>
      <c r="I70" s="318">
        <v>0</v>
      </c>
      <c r="J70" s="299">
        <v>0</v>
      </c>
      <c r="K70" s="313">
        <v>0</v>
      </c>
      <c r="L70" s="312">
        <v>0</v>
      </c>
      <c r="M70" s="299">
        <v>0</v>
      </c>
      <c r="N70" s="313">
        <v>0</v>
      </c>
      <c r="O70" s="326">
        <v>0</v>
      </c>
    </row>
    <row r="71" spans="2:15" s="156" customFormat="1" ht="15.75" customHeight="1">
      <c r="B71" s="641"/>
      <c r="C71" s="162" t="s">
        <v>309</v>
      </c>
      <c r="D71" s="166">
        <v>47.34134</v>
      </c>
      <c r="E71" s="315">
        <v>0</v>
      </c>
      <c r="F71" s="314">
        <v>47.34134</v>
      </c>
      <c r="G71" s="166">
        <v>175.162956</v>
      </c>
      <c r="H71" s="315">
        <v>0</v>
      </c>
      <c r="I71" s="318">
        <v>0</v>
      </c>
      <c r="J71" s="299">
        <v>49.112386</v>
      </c>
      <c r="K71" s="313">
        <v>0</v>
      </c>
      <c r="L71" s="312">
        <v>49.112386</v>
      </c>
      <c r="M71" s="299">
        <v>181.715828</v>
      </c>
      <c r="N71" s="313">
        <v>0</v>
      </c>
      <c r="O71" s="326">
        <v>0</v>
      </c>
    </row>
    <row r="72" spans="2:15" s="156" customFormat="1" ht="15.75" customHeight="1">
      <c r="B72" s="641"/>
      <c r="C72" s="162" t="s">
        <v>310</v>
      </c>
      <c r="D72" s="151"/>
      <c r="E72" s="150"/>
      <c r="F72" s="185"/>
      <c r="G72" s="151"/>
      <c r="H72" s="150"/>
      <c r="I72" s="151"/>
      <c r="J72" s="151"/>
      <c r="K72" s="150"/>
      <c r="L72" s="185"/>
      <c r="M72" s="151"/>
      <c r="N72" s="150"/>
      <c r="O72" s="186"/>
    </row>
    <row r="73" spans="2:15" s="156" customFormat="1" ht="15.75" customHeight="1">
      <c r="B73" s="641"/>
      <c r="C73" s="173" t="s">
        <v>331</v>
      </c>
      <c r="D73" s="176"/>
      <c r="E73" s="187"/>
      <c r="F73" s="188"/>
      <c r="G73" s="176"/>
      <c r="H73" s="187"/>
      <c r="I73" s="176"/>
      <c r="J73" s="176"/>
      <c r="K73" s="187"/>
      <c r="L73" s="188"/>
      <c r="M73" s="176"/>
      <c r="N73" s="187"/>
      <c r="O73" s="177"/>
    </row>
    <row r="74" spans="2:15" s="156" customFormat="1" ht="19.5" customHeight="1" thickBot="1">
      <c r="B74" s="642"/>
      <c r="C74" s="144" t="s">
        <v>332</v>
      </c>
      <c r="D74" s="178"/>
      <c r="E74" s="189"/>
      <c r="F74" s="190"/>
      <c r="G74" s="182"/>
      <c r="H74" s="189"/>
      <c r="I74" s="182"/>
      <c r="J74" s="182"/>
      <c r="K74" s="189"/>
      <c r="L74" s="190"/>
      <c r="M74" s="182"/>
      <c r="N74" s="189"/>
      <c r="O74" s="183"/>
    </row>
    <row r="75" spans="2:15" s="156" customFormat="1" ht="15" customHeight="1">
      <c r="B75" s="147" t="s">
        <v>313</v>
      </c>
      <c r="C75" s="131"/>
      <c r="D75" s="131"/>
      <c r="E75" s="131"/>
      <c r="F75" s="131"/>
      <c r="G75" s="131"/>
      <c r="H75" s="131"/>
      <c r="I75" s="148"/>
      <c r="J75" s="131"/>
      <c r="K75" s="131"/>
      <c r="L75" s="131"/>
      <c r="M75" s="131"/>
      <c r="N75" s="131"/>
      <c r="O75" s="131"/>
    </row>
    <row r="76" spans="2:9" s="156" customFormat="1" ht="22.5">
      <c r="B76" s="191"/>
      <c r="I76" s="192"/>
    </row>
    <row r="77" spans="2:9" s="156" customFormat="1" ht="23.25" customHeight="1" thickBot="1">
      <c r="B77" s="191"/>
      <c r="I77" s="192"/>
    </row>
    <row r="78" spans="2:15" s="156" customFormat="1" ht="32.25" customHeight="1" thickBot="1">
      <c r="B78" s="130"/>
      <c r="C78" s="134"/>
      <c r="D78" s="647" t="s">
        <v>318</v>
      </c>
      <c r="E78" s="648"/>
      <c r="F78" s="648"/>
      <c r="G78" s="648"/>
      <c r="H78" s="648"/>
      <c r="I78" s="648"/>
      <c r="J78" s="648"/>
      <c r="K78" s="648"/>
      <c r="L78" s="648"/>
      <c r="M78" s="648"/>
      <c r="N78" s="648"/>
      <c r="O78" s="649"/>
    </row>
    <row r="79" spans="2:15" s="156" customFormat="1" ht="32.25" customHeight="1" thickBot="1">
      <c r="B79" s="130"/>
      <c r="C79" s="134"/>
      <c r="D79" s="647" t="s">
        <v>11</v>
      </c>
      <c r="E79" s="648"/>
      <c r="F79" s="648"/>
      <c r="G79" s="648"/>
      <c r="H79" s="648"/>
      <c r="I79" s="649"/>
      <c r="J79" s="647" t="s">
        <v>12</v>
      </c>
      <c r="K79" s="648"/>
      <c r="L79" s="648"/>
      <c r="M79" s="648"/>
      <c r="N79" s="648"/>
      <c r="O79" s="649"/>
    </row>
    <row r="80" spans="2:15" s="156" customFormat="1" ht="51" customHeight="1">
      <c r="B80" s="135"/>
      <c r="C80" s="134"/>
      <c r="D80" s="643" t="s">
        <v>289</v>
      </c>
      <c r="E80" s="663"/>
      <c r="F80" s="664" t="s">
        <v>290</v>
      </c>
      <c r="G80" s="659" t="s">
        <v>291</v>
      </c>
      <c r="H80" s="660"/>
      <c r="I80" s="661" t="s">
        <v>292</v>
      </c>
      <c r="J80" s="643" t="s">
        <v>289</v>
      </c>
      <c r="K80" s="663"/>
      <c r="L80" s="664" t="s">
        <v>290</v>
      </c>
      <c r="M80" s="659" t="s">
        <v>291</v>
      </c>
      <c r="N80" s="660"/>
      <c r="O80" s="661" t="s">
        <v>292</v>
      </c>
    </row>
    <row r="81" spans="2:15" s="156" customFormat="1" ht="33" customHeight="1" thickBot="1">
      <c r="B81" s="184">
        <v>3</v>
      </c>
      <c r="C81" s="502" t="s">
        <v>10</v>
      </c>
      <c r="D81" s="158"/>
      <c r="E81" s="159" t="s">
        <v>319</v>
      </c>
      <c r="F81" s="665"/>
      <c r="G81" s="158"/>
      <c r="H81" s="159" t="s">
        <v>319</v>
      </c>
      <c r="I81" s="662"/>
      <c r="J81" s="158"/>
      <c r="K81" s="159" t="s">
        <v>319</v>
      </c>
      <c r="L81" s="665"/>
      <c r="M81" s="158"/>
      <c r="N81" s="159" t="s">
        <v>319</v>
      </c>
      <c r="O81" s="662"/>
    </row>
    <row r="82" spans="2:15" s="156" customFormat="1" ht="15.75" customHeight="1">
      <c r="B82" s="640" t="s">
        <v>482</v>
      </c>
      <c r="C82" s="160" t="s">
        <v>320</v>
      </c>
      <c r="D82" s="166">
        <v>0</v>
      </c>
      <c r="E82" s="315">
        <v>0</v>
      </c>
      <c r="F82" s="321">
        <v>0</v>
      </c>
      <c r="G82" s="322">
        <v>0</v>
      </c>
      <c r="H82" s="317">
        <v>0</v>
      </c>
      <c r="I82" s="323">
        <v>0</v>
      </c>
      <c r="J82" s="299">
        <v>0</v>
      </c>
      <c r="K82" s="313">
        <v>0</v>
      </c>
      <c r="L82" s="311">
        <v>0</v>
      </c>
      <c r="M82" s="297">
        <v>0</v>
      </c>
      <c r="N82" s="324">
        <v>0</v>
      </c>
      <c r="O82" s="325">
        <v>0</v>
      </c>
    </row>
    <row r="83" spans="2:15" s="156" customFormat="1" ht="15.75" customHeight="1">
      <c r="B83" s="641"/>
      <c r="C83" s="161" t="s">
        <v>299</v>
      </c>
      <c r="D83" s="166">
        <v>4502.070803</v>
      </c>
      <c r="E83" s="315">
        <v>0</v>
      </c>
      <c r="F83" s="314">
        <v>3269.164233</v>
      </c>
      <c r="G83" s="166">
        <v>360.339156</v>
      </c>
      <c r="H83" s="315">
        <v>0</v>
      </c>
      <c r="I83" s="318">
        <v>6.296276</v>
      </c>
      <c r="J83" s="299">
        <v>5654.436903</v>
      </c>
      <c r="K83" s="313">
        <v>0</v>
      </c>
      <c r="L83" s="312">
        <v>4017.59477</v>
      </c>
      <c r="M83" s="299">
        <v>574.220319</v>
      </c>
      <c r="N83" s="313">
        <v>0</v>
      </c>
      <c r="O83" s="326">
        <v>6.753531</v>
      </c>
    </row>
    <row r="84" spans="2:15" s="156" customFormat="1" ht="15.75" customHeight="1">
      <c r="B84" s="641"/>
      <c r="C84" s="162" t="s">
        <v>321</v>
      </c>
      <c r="D84" s="166">
        <v>10466.449861</v>
      </c>
      <c r="E84" s="315">
        <v>1.489801</v>
      </c>
      <c r="F84" s="314">
        <v>7951.363239</v>
      </c>
      <c r="G84" s="166">
        <v>5265.893144</v>
      </c>
      <c r="H84" s="315">
        <v>0.279188</v>
      </c>
      <c r="I84" s="318">
        <v>24.597731</v>
      </c>
      <c r="J84" s="166">
        <v>10142.218724</v>
      </c>
      <c r="K84" s="315">
        <v>0.461348</v>
      </c>
      <c r="L84" s="314">
        <v>7813.654812</v>
      </c>
      <c r="M84" s="166">
        <v>3557.543366</v>
      </c>
      <c r="N84" s="315">
        <v>0.079176</v>
      </c>
      <c r="O84" s="319">
        <v>13.14765</v>
      </c>
    </row>
    <row r="85" spans="2:15" s="156" customFormat="1" ht="15.75" customHeight="1">
      <c r="B85" s="641"/>
      <c r="C85" s="163" t="s">
        <v>322</v>
      </c>
      <c r="D85" s="166">
        <v>342.465232</v>
      </c>
      <c r="E85" s="315">
        <v>0</v>
      </c>
      <c r="F85" s="314">
        <v>319.162975</v>
      </c>
      <c r="G85" s="166">
        <v>137.526748</v>
      </c>
      <c r="H85" s="315">
        <v>0</v>
      </c>
      <c r="I85" s="318">
        <v>5.118263</v>
      </c>
      <c r="J85" s="166">
        <v>350.343815</v>
      </c>
      <c r="K85" s="315">
        <v>0</v>
      </c>
      <c r="L85" s="314">
        <v>332.293933</v>
      </c>
      <c r="M85" s="166">
        <v>140.979353</v>
      </c>
      <c r="N85" s="315">
        <v>0</v>
      </c>
      <c r="O85" s="319">
        <v>1.752286</v>
      </c>
    </row>
    <row r="86" spans="2:15" s="156" customFormat="1" ht="15.75" customHeight="1">
      <c r="B86" s="641"/>
      <c r="C86" s="163" t="s">
        <v>323</v>
      </c>
      <c r="D86" s="166">
        <v>3.384847</v>
      </c>
      <c r="E86" s="315">
        <v>0</v>
      </c>
      <c r="F86" s="314">
        <v>1.337158</v>
      </c>
      <c r="G86" s="166">
        <v>1.522685</v>
      </c>
      <c r="H86" s="315">
        <v>0</v>
      </c>
      <c r="I86" s="318">
        <v>0.015755</v>
      </c>
      <c r="J86" s="166">
        <v>3.800457</v>
      </c>
      <c r="K86" s="315">
        <v>0</v>
      </c>
      <c r="L86" s="314">
        <v>1.496744</v>
      </c>
      <c r="M86" s="166">
        <v>2.444905</v>
      </c>
      <c r="N86" s="315">
        <v>0</v>
      </c>
      <c r="O86" s="319">
        <v>0.090321</v>
      </c>
    </row>
    <row r="87" spans="2:15" s="156" customFormat="1" ht="15.75" customHeight="1">
      <c r="B87" s="641"/>
      <c r="C87" s="162" t="s">
        <v>302</v>
      </c>
      <c r="D87" s="166">
        <v>69.486464</v>
      </c>
      <c r="E87" s="315">
        <v>1.701958</v>
      </c>
      <c r="F87" s="314">
        <v>68.858338</v>
      </c>
      <c r="G87" s="166">
        <v>10.146174</v>
      </c>
      <c r="H87" s="315">
        <v>0.030844</v>
      </c>
      <c r="I87" s="318">
        <v>0.584934</v>
      </c>
      <c r="J87" s="166">
        <v>82.695978</v>
      </c>
      <c r="K87" s="315">
        <v>2.077166</v>
      </c>
      <c r="L87" s="314">
        <v>82.416714</v>
      </c>
      <c r="M87" s="166">
        <v>12.571267</v>
      </c>
      <c r="N87" s="315">
        <v>0.001232</v>
      </c>
      <c r="O87" s="319">
        <v>0.935618</v>
      </c>
    </row>
    <row r="88" spans="2:15" s="156" customFormat="1" ht="15.75" customHeight="1">
      <c r="B88" s="641"/>
      <c r="C88" s="167" t="s">
        <v>324</v>
      </c>
      <c r="D88" s="166">
        <v>69.485905</v>
      </c>
      <c r="E88" s="315">
        <v>1.701582</v>
      </c>
      <c r="F88" s="314">
        <v>68.85778</v>
      </c>
      <c r="G88" s="166">
        <v>10.144249</v>
      </c>
      <c r="H88" s="315">
        <v>0.029414</v>
      </c>
      <c r="I88" s="318">
        <v>0.584551</v>
      </c>
      <c r="J88" s="166">
        <v>82.695479</v>
      </c>
      <c r="K88" s="315">
        <v>2.076904</v>
      </c>
      <c r="L88" s="314">
        <v>82.416215</v>
      </c>
      <c r="M88" s="166">
        <v>12.569385</v>
      </c>
      <c r="N88" s="315">
        <v>0</v>
      </c>
      <c r="O88" s="319">
        <v>0.935222</v>
      </c>
    </row>
    <row r="89" spans="2:15" s="156" customFormat="1" ht="15.75" customHeight="1">
      <c r="B89" s="641"/>
      <c r="C89" s="168" t="s">
        <v>325</v>
      </c>
      <c r="D89" s="166">
        <v>0.008963</v>
      </c>
      <c r="E89" s="315">
        <v>0.008963</v>
      </c>
      <c r="F89" s="314">
        <v>0.008963</v>
      </c>
      <c r="G89" s="166">
        <v>0</v>
      </c>
      <c r="H89" s="315">
        <v>0</v>
      </c>
      <c r="I89" s="318">
        <v>0.001604</v>
      </c>
      <c r="J89" s="166">
        <v>0.007107</v>
      </c>
      <c r="K89" s="315">
        <v>0.007107</v>
      </c>
      <c r="L89" s="314">
        <v>0.007107</v>
      </c>
      <c r="M89" s="166">
        <v>0</v>
      </c>
      <c r="N89" s="315">
        <v>0</v>
      </c>
      <c r="O89" s="319">
        <v>0.001293</v>
      </c>
    </row>
    <row r="90" spans="2:15" s="156" customFormat="1" ht="15.75" customHeight="1">
      <c r="B90" s="641"/>
      <c r="C90" s="168" t="s">
        <v>326</v>
      </c>
      <c r="D90" s="166">
        <v>69.476942</v>
      </c>
      <c r="E90" s="315">
        <v>1.692619</v>
      </c>
      <c r="F90" s="314">
        <v>68.848817</v>
      </c>
      <c r="G90" s="166">
        <v>10.144249</v>
      </c>
      <c r="H90" s="315">
        <v>0.029414</v>
      </c>
      <c r="I90" s="318">
        <v>0.582947</v>
      </c>
      <c r="J90" s="299">
        <v>82.688372</v>
      </c>
      <c r="K90" s="313">
        <v>2.069797</v>
      </c>
      <c r="L90" s="312">
        <v>82.409108</v>
      </c>
      <c r="M90" s="299">
        <v>12.569385</v>
      </c>
      <c r="N90" s="313">
        <v>0</v>
      </c>
      <c r="O90" s="326">
        <v>0.933929</v>
      </c>
    </row>
    <row r="91" spans="2:15" s="156" customFormat="1" ht="15.75" customHeight="1">
      <c r="B91" s="641"/>
      <c r="C91" s="167" t="s">
        <v>327</v>
      </c>
      <c r="D91" s="166">
        <v>0</v>
      </c>
      <c r="E91" s="315">
        <v>0</v>
      </c>
      <c r="F91" s="314">
        <v>0</v>
      </c>
      <c r="G91" s="166">
        <v>0</v>
      </c>
      <c r="H91" s="315">
        <v>0</v>
      </c>
      <c r="I91" s="318">
        <v>0</v>
      </c>
      <c r="J91" s="299">
        <v>0</v>
      </c>
      <c r="K91" s="313">
        <v>0</v>
      </c>
      <c r="L91" s="312">
        <v>0</v>
      </c>
      <c r="M91" s="299">
        <v>0</v>
      </c>
      <c r="N91" s="313">
        <v>0</v>
      </c>
      <c r="O91" s="326">
        <v>0</v>
      </c>
    </row>
    <row r="92" spans="2:15" s="156" customFormat="1" ht="15.75" customHeight="1">
      <c r="B92" s="641"/>
      <c r="C92" s="167" t="s">
        <v>328</v>
      </c>
      <c r="D92" s="166">
        <v>0.000559</v>
      </c>
      <c r="E92" s="315">
        <v>0.000376</v>
      </c>
      <c r="F92" s="314">
        <v>0.000559</v>
      </c>
      <c r="G92" s="166">
        <v>0.001925</v>
      </c>
      <c r="H92" s="315">
        <v>0.00143</v>
      </c>
      <c r="I92" s="318">
        <v>0.000384</v>
      </c>
      <c r="J92" s="299">
        <v>0.000499</v>
      </c>
      <c r="K92" s="313">
        <v>0.000262</v>
      </c>
      <c r="L92" s="312">
        <v>0.000499</v>
      </c>
      <c r="M92" s="299">
        <v>0.001882</v>
      </c>
      <c r="N92" s="313">
        <v>0.001232</v>
      </c>
      <c r="O92" s="326">
        <v>0.000396</v>
      </c>
    </row>
    <row r="93" spans="2:15" s="156" customFormat="1" ht="15.75" customHeight="1">
      <c r="B93" s="641"/>
      <c r="C93" s="168" t="s">
        <v>329</v>
      </c>
      <c r="D93" s="166">
        <v>0.000559</v>
      </c>
      <c r="E93" s="315">
        <v>0.000376</v>
      </c>
      <c r="F93" s="314">
        <v>0.000559</v>
      </c>
      <c r="G93" s="166">
        <v>0.001925</v>
      </c>
      <c r="H93" s="315">
        <v>0.00143</v>
      </c>
      <c r="I93" s="318">
        <v>0.000384</v>
      </c>
      <c r="J93" s="299">
        <v>0.000499</v>
      </c>
      <c r="K93" s="313">
        <v>0.000262</v>
      </c>
      <c r="L93" s="312">
        <v>0.000499</v>
      </c>
      <c r="M93" s="299">
        <v>0.001882</v>
      </c>
      <c r="N93" s="313">
        <v>0.001232</v>
      </c>
      <c r="O93" s="326">
        <v>0.000396</v>
      </c>
    </row>
    <row r="94" spans="2:15" s="156" customFormat="1" ht="15.75" customHeight="1">
      <c r="B94" s="641"/>
      <c r="C94" s="168" t="s">
        <v>330</v>
      </c>
      <c r="D94" s="166">
        <v>0</v>
      </c>
      <c r="E94" s="315">
        <v>0</v>
      </c>
      <c r="F94" s="314">
        <v>0</v>
      </c>
      <c r="G94" s="166">
        <v>0</v>
      </c>
      <c r="H94" s="315">
        <v>0</v>
      </c>
      <c r="I94" s="318">
        <v>0</v>
      </c>
      <c r="J94" s="299">
        <v>0</v>
      </c>
      <c r="K94" s="313">
        <v>0</v>
      </c>
      <c r="L94" s="312">
        <v>0</v>
      </c>
      <c r="M94" s="299">
        <v>0</v>
      </c>
      <c r="N94" s="313">
        <v>0</v>
      </c>
      <c r="O94" s="326">
        <v>0</v>
      </c>
    </row>
    <row r="95" spans="2:15" s="156" customFormat="1" ht="15.75" customHeight="1">
      <c r="B95" s="641"/>
      <c r="C95" s="162" t="s">
        <v>309</v>
      </c>
      <c r="D95" s="166">
        <v>0</v>
      </c>
      <c r="E95" s="315">
        <v>0</v>
      </c>
      <c r="F95" s="314">
        <v>0</v>
      </c>
      <c r="G95" s="166">
        <v>0</v>
      </c>
      <c r="H95" s="315">
        <v>0</v>
      </c>
      <c r="I95" s="318">
        <v>0</v>
      </c>
      <c r="J95" s="299">
        <v>0</v>
      </c>
      <c r="K95" s="313">
        <v>0</v>
      </c>
      <c r="L95" s="312">
        <v>0</v>
      </c>
      <c r="M95" s="299">
        <v>0</v>
      </c>
      <c r="N95" s="313">
        <v>0</v>
      </c>
      <c r="O95" s="326">
        <v>0</v>
      </c>
    </row>
    <row r="96" spans="2:15" s="156" customFormat="1" ht="15.75" customHeight="1">
      <c r="B96" s="641"/>
      <c r="C96" s="162" t="s">
        <v>310</v>
      </c>
      <c r="D96" s="151"/>
      <c r="E96" s="150"/>
      <c r="F96" s="185"/>
      <c r="G96" s="151"/>
      <c r="H96" s="150"/>
      <c r="I96" s="151"/>
      <c r="J96" s="151"/>
      <c r="K96" s="150"/>
      <c r="L96" s="185"/>
      <c r="M96" s="151"/>
      <c r="N96" s="150"/>
      <c r="O96" s="186"/>
    </row>
    <row r="97" spans="2:15" s="156" customFormat="1" ht="15.75" customHeight="1">
      <c r="B97" s="641"/>
      <c r="C97" s="173" t="s">
        <v>331</v>
      </c>
      <c r="D97" s="176"/>
      <c r="E97" s="187"/>
      <c r="F97" s="188"/>
      <c r="G97" s="176"/>
      <c r="H97" s="187"/>
      <c r="I97" s="176"/>
      <c r="J97" s="176"/>
      <c r="K97" s="187"/>
      <c r="L97" s="188"/>
      <c r="M97" s="176"/>
      <c r="N97" s="187"/>
      <c r="O97" s="177"/>
    </row>
    <row r="98" spans="2:15" s="156" customFormat="1" ht="19.5" customHeight="1" thickBot="1">
      <c r="B98" s="642"/>
      <c r="C98" s="144" t="s">
        <v>332</v>
      </c>
      <c r="D98" s="178"/>
      <c r="E98" s="189"/>
      <c r="F98" s="190"/>
      <c r="G98" s="182"/>
      <c r="H98" s="189"/>
      <c r="I98" s="182"/>
      <c r="J98" s="182"/>
      <c r="K98" s="189"/>
      <c r="L98" s="190"/>
      <c r="M98" s="182"/>
      <c r="N98" s="189"/>
      <c r="O98" s="183"/>
    </row>
    <row r="99" spans="2:15" s="156" customFormat="1" ht="14.25">
      <c r="B99" s="147" t="s">
        <v>313</v>
      </c>
      <c r="C99" s="131"/>
      <c r="D99" s="131"/>
      <c r="E99" s="131"/>
      <c r="F99" s="131"/>
      <c r="G99" s="131"/>
      <c r="H99" s="131"/>
      <c r="I99" s="148"/>
      <c r="J99" s="131"/>
      <c r="K99" s="131"/>
      <c r="L99" s="131"/>
      <c r="M99" s="131"/>
      <c r="N99" s="131"/>
      <c r="O99" s="131"/>
    </row>
    <row r="100" spans="2:9" s="156" customFormat="1" ht="22.5">
      <c r="B100" s="191"/>
      <c r="I100" s="192"/>
    </row>
    <row r="101" spans="2:9" s="156" customFormat="1" ht="23.25" customHeight="1" thickBot="1">
      <c r="B101" s="191"/>
      <c r="I101" s="192"/>
    </row>
    <row r="102" spans="2:15" s="156" customFormat="1" ht="32.25" customHeight="1" thickBot="1">
      <c r="B102" s="130"/>
      <c r="C102" s="134"/>
      <c r="D102" s="647" t="s">
        <v>318</v>
      </c>
      <c r="E102" s="648"/>
      <c r="F102" s="648"/>
      <c r="G102" s="648"/>
      <c r="H102" s="648"/>
      <c r="I102" s="648"/>
      <c r="J102" s="648"/>
      <c r="K102" s="648"/>
      <c r="L102" s="648"/>
      <c r="M102" s="648"/>
      <c r="N102" s="648"/>
      <c r="O102" s="649"/>
    </row>
    <row r="103" spans="2:15" s="156" customFormat="1" ht="32.25" customHeight="1" thickBot="1">
      <c r="B103" s="130"/>
      <c r="C103" s="134"/>
      <c r="D103" s="647" t="s">
        <v>11</v>
      </c>
      <c r="E103" s="648"/>
      <c r="F103" s="648"/>
      <c r="G103" s="648"/>
      <c r="H103" s="648"/>
      <c r="I103" s="649"/>
      <c r="J103" s="647" t="s">
        <v>12</v>
      </c>
      <c r="K103" s="648"/>
      <c r="L103" s="648"/>
      <c r="M103" s="648"/>
      <c r="N103" s="648"/>
      <c r="O103" s="649"/>
    </row>
    <row r="104" spans="2:15" s="156" customFormat="1" ht="51" customHeight="1">
      <c r="B104" s="135"/>
      <c r="C104" s="134"/>
      <c r="D104" s="643" t="s">
        <v>289</v>
      </c>
      <c r="E104" s="663"/>
      <c r="F104" s="664" t="s">
        <v>290</v>
      </c>
      <c r="G104" s="659" t="s">
        <v>291</v>
      </c>
      <c r="H104" s="660"/>
      <c r="I104" s="661" t="s">
        <v>292</v>
      </c>
      <c r="J104" s="643" t="s">
        <v>289</v>
      </c>
      <c r="K104" s="663"/>
      <c r="L104" s="664" t="s">
        <v>290</v>
      </c>
      <c r="M104" s="659" t="s">
        <v>291</v>
      </c>
      <c r="N104" s="660"/>
      <c r="O104" s="661" t="s">
        <v>292</v>
      </c>
    </row>
    <row r="105" spans="2:15" s="156" customFormat="1" ht="33" customHeight="1" thickBot="1">
      <c r="B105" s="184">
        <v>4</v>
      </c>
      <c r="C105" s="502" t="s">
        <v>10</v>
      </c>
      <c r="D105" s="158"/>
      <c r="E105" s="159" t="s">
        <v>319</v>
      </c>
      <c r="F105" s="665"/>
      <c r="G105" s="158"/>
      <c r="H105" s="159" t="s">
        <v>319</v>
      </c>
      <c r="I105" s="662"/>
      <c r="J105" s="158"/>
      <c r="K105" s="159" t="s">
        <v>319</v>
      </c>
      <c r="L105" s="665"/>
      <c r="M105" s="158"/>
      <c r="N105" s="159" t="s">
        <v>319</v>
      </c>
      <c r="O105" s="662"/>
    </row>
    <row r="106" spans="2:15" s="156" customFormat="1" ht="15.75" customHeight="1">
      <c r="B106" s="640" t="s">
        <v>480</v>
      </c>
      <c r="C106" s="160" t="s">
        <v>320</v>
      </c>
      <c r="D106" s="166">
        <v>0</v>
      </c>
      <c r="E106" s="315">
        <v>0</v>
      </c>
      <c r="F106" s="321">
        <v>0</v>
      </c>
      <c r="G106" s="322">
        <v>0</v>
      </c>
      <c r="H106" s="317">
        <v>0</v>
      </c>
      <c r="I106" s="323">
        <v>0</v>
      </c>
      <c r="J106" s="299">
        <v>0</v>
      </c>
      <c r="K106" s="313">
        <v>0</v>
      </c>
      <c r="L106" s="311">
        <v>0</v>
      </c>
      <c r="M106" s="297">
        <v>0</v>
      </c>
      <c r="N106" s="324">
        <v>0</v>
      </c>
      <c r="O106" s="325">
        <v>0</v>
      </c>
    </row>
    <row r="107" spans="2:15" s="156" customFormat="1" ht="15.75" customHeight="1">
      <c r="B107" s="641"/>
      <c r="C107" s="161" t="s">
        <v>299</v>
      </c>
      <c r="D107" s="166">
        <v>830.374699</v>
      </c>
      <c r="E107" s="315">
        <v>0</v>
      </c>
      <c r="F107" s="314">
        <v>352.187286</v>
      </c>
      <c r="G107" s="166">
        <v>71.596641</v>
      </c>
      <c r="H107" s="315">
        <v>0</v>
      </c>
      <c r="I107" s="318">
        <v>0.134867</v>
      </c>
      <c r="J107" s="166">
        <v>729.574329</v>
      </c>
      <c r="K107" s="315">
        <v>0</v>
      </c>
      <c r="L107" s="314">
        <v>166.107723</v>
      </c>
      <c r="M107" s="166">
        <v>70.480124</v>
      </c>
      <c r="N107" s="315">
        <v>0</v>
      </c>
      <c r="O107" s="319">
        <v>0.613036</v>
      </c>
    </row>
    <row r="108" spans="2:15" s="156" customFormat="1" ht="15.75" customHeight="1">
      <c r="B108" s="641"/>
      <c r="C108" s="162" t="s">
        <v>321</v>
      </c>
      <c r="D108" s="166">
        <v>4882.544573</v>
      </c>
      <c r="E108" s="315">
        <v>35.5445</v>
      </c>
      <c r="F108" s="314">
        <v>1978.236828</v>
      </c>
      <c r="G108" s="166">
        <v>1227.181219</v>
      </c>
      <c r="H108" s="315">
        <v>8.272703</v>
      </c>
      <c r="I108" s="318">
        <v>19.463568</v>
      </c>
      <c r="J108" s="166">
        <v>5409.414078</v>
      </c>
      <c r="K108" s="315">
        <v>34.011739</v>
      </c>
      <c r="L108" s="314">
        <v>2773.432992</v>
      </c>
      <c r="M108" s="166">
        <v>1270.409966</v>
      </c>
      <c r="N108" s="315">
        <v>8.161285</v>
      </c>
      <c r="O108" s="319">
        <v>21.832869</v>
      </c>
    </row>
    <row r="109" spans="2:15" s="156" customFormat="1" ht="15.75" customHeight="1">
      <c r="B109" s="641"/>
      <c r="C109" s="163" t="s">
        <v>322</v>
      </c>
      <c r="D109" s="166">
        <v>227.690828</v>
      </c>
      <c r="E109" s="315">
        <v>0</v>
      </c>
      <c r="F109" s="314">
        <v>155.139332</v>
      </c>
      <c r="G109" s="166">
        <v>215.782886</v>
      </c>
      <c r="H109" s="315">
        <v>0</v>
      </c>
      <c r="I109" s="318">
        <v>6.065645</v>
      </c>
      <c r="J109" s="166">
        <v>120.373077</v>
      </c>
      <c r="K109" s="315">
        <v>0</v>
      </c>
      <c r="L109" s="314">
        <v>62.248604</v>
      </c>
      <c r="M109" s="166">
        <v>34.990456</v>
      </c>
      <c r="N109" s="315">
        <v>0</v>
      </c>
      <c r="O109" s="319">
        <v>1.839859</v>
      </c>
    </row>
    <row r="110" spans="2:15" s="156" customFormat="1" ht="15.75" customHeight="1">
      <c r="B110" s="641"/>
      <c r="C110" s="163" t="s">
        <v>323</v>
      </c>
      <c r="D110" s="166">
        <v>5.165924</v>
      </c>
      <c r="E110" s="315">
        <v>0</v>
      </c>
      <c r="F110" s="314">
        <v>1.14181</v>
      </c>
      <c r="G110" s="166">
        <v>0.854969</v>
      </c>
      <c r="H110" s="315">
        <v>0</v>
      </c>
      <c r="I110" s="318">
        <v>0.007444</v>
      </c>
      <c r="J110" s="166">
        <v>6.739778</v>
      </c>
      <c r="K110" s="315">
        <v>0</v>
      </c>
      <c r="L110" s="314">
        <v>3.240905</v>
      </c>
      <c r="M110" s="166">
        <v>2.803757</v>
      </c>
      <c r="N110" s="315">
        <v>0</v>
      </c>
      <c r="O110" s="319">
        <v>0.038419</v>
      </c>
    </row>
    <row r="111" spans="2:15" s="156" customFormat="1" ht="15.75" customHeight="1">
      <c r="B111" s="641"/>
      <c r="C111" s="162" t="s">
        <v>302</v>
      </c>
      <c r="D111" s="166">
        <v>5.044599</v>
      </c>
      <c r="E111" s="315">
        <v>0.201762</v>
      </c>
      <c r="F111" s="314">
        <v>5.044599</v>
      </c>
      <c r="G111" s="166">
        <v>1.024488</v>
      </c>
      <c r="H111" s="315">
        <v>0</v>
      </c>
      <c r="I111" s="318">
        <v>0.074154</v>
      </c>
      <c r="J111" s="166">
        <v>6.083728</v>
      </c>
      <c r="K111" s="315">
        <v>0.202387</v>
      </c>
      <c r="L111" s="314">
        <v>6.083728</v>
      </c>
      <c r="M111" s="166">
        <v>1.461666</v>
      </c>
      <c r="N111" s="315">
        <v>0</v>
      </c>
      <c r="O111" s="319">
        <v>0.104728</v>
      </c>
    </row>
    <row r="112" spans="2:15" s="156" customFormat="1" ht="15.75" customHeight="1">
      <c r="B112" s="641"/>
      <c r="C112" s="167" t="s">
        <v>324</v>
      </c>
      <c r="D112" s="166">
        <v>5.03531</v>
      </c>
      <c r="E112" s="315">
        <v>0.192472</v>
      </c>
      <c r="F112" s="314">
        <v>5.03531</v>
      </c>
      <c r="G112" s="166">
        <v>1.024488</v>
      </c>
      <c r="H112" s="315">
        <v>0</v>
      </c>
      <c r="I112" s="318">
        <v>0.068905</v>
      </c>
      <c r="J112" s="166">
        <v>6.073813</v>
      </c>
      <c r="K112" s="315">
        <v>0.192472</v>
      </c>
      <c r="L112" s="314">
        <v>6.073813</v>
      </c>
      <c r="M112" s="166">
        <v>1.461666</v>
      </c>
      <c r="N112" s="315">
        <v>0</v>
      </c>
      <c r="O112" s="319">
        <v>0.097761</v>
      </c>
    </row>
    <row r="113" spans="2:15" s="156" customFormat="1" ht="15.75" customHeight="1">
      <c r="B113" s="641"/>
      <c r="C113" s="168" t="s">
        <v>325</v>
      </c>
      <c r="D113" s="166">
        <v>0</v>
      </c>
      <c r="E113" s="315">
        <v>0</v>
      </c>
      <c r="F113" s="314">
        <v>0</v>
      </c>
      <c r="G113" s="166">
        <v>0</v>
      </c>
      <c r="H113" s="315">
        <v>0</v>
      </c>
      <c r="I113" s="318">
        <v>0</v>
      </c>
      <c r="J113" s="299">
        <v>0</v>
      </c>
      <c r="K113" s="313">
        <v>0</v>
      </c>
      <c r="L113" s="312">
        <v>0</v>
      </c>
      <c r="M113" s="299">
        <v>0</v>
      </c>
      <c r="N113" s="313">
        <v>0</v>
      </c>
      <c r="O113" s="326">
        <v>0</v>
      </c>
    </row>
    <row r="114" spans="2:15" s="156" customFormat="1" ht="15.75" customHeight="1">
      <c r="B114" s="641"/>
      <c r="C114" s="168" t="s">
        <v>326</v>
      </c>
      <c r="D114" s="166">
        <v>5.03531</v>
      </c>
      <c r="E114" s="315">
        <v>0.192472</v>
      </c>
      <c r="F114" s="314">
        <v>5.03531</v>
      </c>
      <c r="G114" s="166">
        <v>1.024488</v>
      </c>
      <c r="H114" s="315">
        <v>0</v>
      </c>
      <c r="I114" s="318">
        <v>0.068905</v>
      </c>
      <c r="J114" s="299">
        <v>6.073813</v>
      </c>
      <c r="K114" s="313">
        <v>0.192472</v>
      </c>
      <c r="L114" s="312">
        <v>6.073813</v>
      </c>
      <c r="M114" s="299">
        <v>1.461666</v>
      </c>
      <c r="N114" s="313">
        <v>0</v>
      </c>
      <c r="O114" s="326">
        <v>0.097761</v>
      </c>
    </row>
    <row r="115" spans="2:15" s="156" customFormat="1" ht="15.75" customHeight="1">
      <c r="B115" s="641"/>
      <c r="C115" s="167" t="s">
        <v>327</v>
      </c>
      <c r="D115" s="166">
        <v>0</v>
      </c>
      <c r="E115" s="315">
        <v>0</v>
      </c>
      <c r="F115" s="314">
        <v>0</v>
      </c>
      <c r="G115" s="166">
        <v>0</v>
      </c>
      <c r="H115" s="315">
        <v>0</v>
      </c>
      <c r="I115" s="318">
        <v>0</v>
      </c>
      <c r="J115" s="299">
        <v>0</v>
      </c>
      <c r="K115" s="313">
        <v>0</v>
      </c>
      <c r="L115" s="312">
        <v>0</v>
      </c>
      <c r="M115" s="299">
        <v>0</v>
      </c>
      <c r="N115" s="313">
        <v>0</v>
      </c>
      <c r="O115" s="326">
        <v>0</v>
      </c>
    </row>
    <row r="116" spans="2:15" s="156" customFormat="1" ht="15.75" customHeight="1">
      <c r="B116" s="641"/>
      <c r="C116" s="167" t="s">
        <v>328</v>
      </c>
      <c r="D116" s="166">
        <v>0.00929</v>
      </c>
      <c r="E116" s="315">
        <v>0.00929</v>
      </c>
      <c r="F116" s="314">
        <v>0.00929</v>
      </c>
      <c r="G116" s="166">
        <v>0</v>
      </c>
      <c r="H116" s="315">
        <v>0</v>
      </c>
      <c r="I116" s="318">
        <v>0.005249</v>
      </c>
      <c r="J116" s="299">
        <v>0.009915</v>
      </c>
      <c r="K116" s="313">
        <v>0.009915</v>
      </c>
      <c r="L116" s="312">
        <v>0.009915</v>
      </c>
      <c r="M116" s="299">
        <v>0</v>
      </c>
      <c r="N116" s="313">
        <v>0</v>
      </c>
      <c r="O116" s="326">
        <v>0.006967</v>
      </c>
    </row>
    <row r="117" spans="2:15" s="156" customFormat="1" ht="15.75" customHeight="1">
      <c r="B117" s="641"/>
      <c r="C117" s="168" t="s">
        <v>329</v>
      </c>
      <c r="D117" s="166">
        <v>0.00929</v>
      </c>
      <c r="E117" s="315">
        <v>0.00929</v>
      </c>
      <c r="F117" s="314">
        <v>0.00929</v>
      </c>
      <c r="G117" s="166">
        <v>0</v>
      </c>
      <c r="H117" s="315">
        <v>0</v>
      </c>
      <c r="I117" s="318">
        <v>0.005249</v>
      </c>
      <c r="J117" s="299">
        <v>0.009915</v>
      </c>
      <c r="K117" s="313">
        <v>0.009915</v>
      </c>
      <c r="L117" s="312">
        <v>0.009915</v>
      </c>
      <c r="M117" s="299">
        <v>0</v>
      </c>
      <c r="N117" s="313">
        <v>0</v>
      </c>
      <c r="O117" s="326">
        <v>0.006967</v>
      </c>
    </row>
    <row r="118" spans="2:15" s="156" customFormat="1" ht="15.75" customHeight="1">
      <c r="B118" s="641"/>
      <c r="C118" s="168" t="s">
        <v>330</v>
      </c>
      <c r="D118" s="166">
        <v>0</v>
      </c>
      <c r="E118" s="315">
        <v>0</v>
      </c>
      <c r="F118" s="314">
        <v>0</v>
      </c>
      <c r="G118" s="166">
        <v>0</v>
      </c>
      <c r="H118" s="315">
        <v>0</v>
      </c>
      <c r="I118" s="318">
        <v>0</v>
      </c>
      <c r="J118" s="299">
        <v>0</v>
      </c>
      <c r="K118" s="313">
        <v>0</v>
      </c>
      <c r="L118" s="312">
        <v>0</v>
      </c>
      <c r="M118" s="299">
        <v>0</v>
      </c>
      <c r="N118" s="313">
        <v>0</v>
      </c>
      <c r="O118" s="326">
        <v>0</v>
      </c>
    </row>
    <row r="119" spans="2:15" s="156" customFormat="1" ht="15.75" customHeight="1">
      <c r="B119" s="641"/>
      <c r="C119" s="162" t="s">
        <v>309</v>
      </c>
      <c r="D119" s="166">
        <v>0</v>
      </c>
      <c r="E119" s="315">
        <v>0</v>
      </c>
      <c r="F119" s="314">
        <v>0</v>
      </c>
      <c r="G119" s="166">
        <v>0</v>
      </c>
      <c r="H119" s="315">
        <v>0</v>
      </c>
      <c r="I119" s="318">
        <v>0</v>
      </c>
      <c r="J119" s="299">
        <v>0</v>
      </c>
      <c r="K119" s="313">
        <v>0</v>
      </c>
      <c r="L119" s="312">
        <v>0</v>
      </c>
      <c r="M119" s="299">
        <v>0</v>
      </c>
      <c r="N119" s="313">
        <v>0</v>
      </c>
      <c r="O119" s="326">
        <v>0</v>
      </c>
    </row>
    <row r="120" spans="2:15" s="156" customFormat="1" ht="15.75" customHeight="1">
      <c r="B120" s="641"/>
      <c r="C120" s="162" t="s">
        <v>310</v>
      </c>
      <c r="D120" s="151"/>
      <c r="E120" s="150"/>
      <c r="F120" s="185"/>
      <c r="G120" s="151"/>
      <c r="H120" s="150"/>
      <c r="I120" s="151"/>
      <c r="J120" s="151"/>
      <c r="K120" s="150"/>
      <c r="L120" s="185"/>
      <c r="M120" s="151"/>
      <c r="N120" s="150"/>
      <c r="O120" s="186"/>
    </row>
    <row r="121" spans="2:15" s="156" customFormat="1" ht="15.75" customHeight="1">
      <c r="B121" s="641"/>
      <c r="C121" s="173" t="s">
        <v>331</v>
      </c>
      <c r="D121" s="176"/>
      <c r="E121" s="187"/>
      <c r="F121" s="188"/>
      <c r="G121" s="176"/>
      <c r="H121" s="187"/>
      <c r="I121" s="176"/>
      <c r="J121" s="176"/>
      <c r="K121" s="187"/>
      <c r="L121" s="188"/>
      <c r="M121" s="176"/>
      <c r="N121" s="187"/>
      <c r="O121" s="177"/>
    </row>
    <row r="122" spans="2:15" s="156" customFormat="1" ht="19.5" customHeight="1" thickBot="1">
      <c r="B122" s="642"/>
      <c r="C122" s="144" t="s">
        <v>332</v>
      </c>
      <c r="D122" s="178"/>
      <c r="E122" s="189"/>
      <c r="F122" s="190"/>
      <c r="G122" s="182"/>
      <c r="H122" s="189"/>
      <c r="I122" s="182"/>
      <c r="J122" s="182"/>
      <c r="K122" s="189"/>
      <c r="L122" s="190"/>
      <c r="M122" s="182"/>
      <c r="N122" s="189"/>
      <c r="O122" s="183"/>
    </row>
    <row r="123" spans="2:15" s="156" customFormat="1" ht="14.25">
      <c r="B123" s="147" t="s">
        <v>313</v>
      </c>
      <c r="C123" s="131"/>
      <c r="D123" s="131"/>
      <c r="E123" s="131"/>
      <c r="F123" s="131"/>
      <c r="G123" s="131"/>
      <c r="H123" s="131"/>
      <c r="I123" s="148"/>
      <c r="J123" s="131"/>
      <c r="K123" s="131"/>
      <c r="L123" s="131"/>
      <c r="M123" s="131"/>
      <c r="N123" s="131"/>
      <c r="O123" s="131"/>
    </row>
    <row r="124" spans="2:9" s="156" customFormat="1" ht="23.25" customHeight="1">
      <c r="B124" s="191"/>
      <c r="I124" s="192"/>
    </row>
    <row r="125" spans="2:9" s="156" customFormat="1" ht="23.25" customHeight="1" thickBot="1">
      <c r="B125" s="191"/>
      <c r="I125" s="192"/>
    </row>
    <row r="126" spans="2:15" s="156" customFormat="1" ht="32.25" customHeight="1" thickBot="1">
      <c r="B126" s="130"/>
      <c r="C126" s="134"/>
      <c r="D126" s="647" t="s">
        <v>318</v>
      </c>
      <c r="E126" s="648"/>
      <c r="F126" s="648"/>
      <c r="G126" s="648"/>
      <c r="H126" s="648"/>
      <c r="I126" s="648"/>
      <c r="J126" s="648"/>
      <c r="K126" s="648"/>
      <c r="L126" s="648"/>
      <c r="M126" s="648"/>
      <c r="N126" s="648"/>
      <c r="O126" s="649"/>
    </row>
    <row r="127" spans="2:15" s="156" customFormat="1" ht="32.25" customHeight="1" thickBot="1">
      <c r="B127" s="130"/>
      <c r="C127" s="134"/>
      <c r="D127" s="647" t="s">
        <v>11</v>
      </c>
      <c r="E127" s="648"/>
      <c r="F127" s="648"/>
      <c r="G127" s="648"/>
      <c r="H127" s="648"/>
      <c r="I127" s="649"/>
      <c r="J127" s="647" t="s">
        <v>12</v>
      </c>
      <c r="K127" s="648"/>
      <c r="L127" s="648"/>
      <c r="M127" s="648"/>
      <c r="N127" s="648"/>
      <c r="O127" s="649"/>
    </row>
    <row r="128" spans="2:15" s="156" customFormat="1" ht="51" customHeight="1">
      <c r="B128" s="135"/>
      <c r="C128" s="134"/>
      <c r="D128" s="643" t="s">
        <v>289</v>
      </c>
      <c r="E128" s="663"/>
      <c r="F128" s="664" t="s">
        <v>290</v>
      </c>
      <c r="G128" s="659" t="s">
        <v>291</v>
      </c>
      <c r="H128" s="660"/>
      <c r="I128" s="661" t="s">
        <v>292</v>
      </c>
      <c r="J128" s="643" t="s">
        <v>289</v>
      </c>
      <c r="K128" s="663"/>
      <c r="L128" s="664" t="s">
        <v>290</v>
      </c>
      <c r="M128" s="659" t="s">
        <v>291</v>
      </c>
      <c r="N128" s="660"/>
      <c r="O128" s="661" t="s">
        <v>292</v>
      </c>
    </row>
    <row r="129" spans="2:15" s="156" customFormat="1" ht="33" customHeight="1" thickBot="1">
      <c r="B129" s="184">
        <v>5</v>
      </c>
      <c r="C129" s="502" t="s">
        <v>10</v>
      </c>
      <c r="D129" s="158"/>
      <c r="E129" s="159" t="s">
        <v>319</v>
      </c>
      <c r="F129" s="665"/>
      <c r="G129" s="158"/>
      <c r="H129" s="159" t="s">
        <v>319</v>
      </c>
      <c r="I129" s="662"/>
      <c r="J129" s="158"/>
      <c r="K129" s="159" t="s">
        <v>319</v>
      </c>
      <c r="L129" s="665"/>
      <c r="M129" s="158"/>
      <c r="N129" s="159" t="s">
        <v>319</v>
      </c>
      <c r="O129" s="662"/>
    </row>
    <row r="130" spans="2:15" s="156" customFormat="1" ht="15.75" customHeight="1">
      <c r="B130" s="640" t="s">
        <v>479</v>
      </c>
      <c r="C130" s="160" t="s">
        <v>320</v>
      </c>
      <c r="D130" s="166">
        <v>0</v>
      </c>
      <c r="E130" s="315">
        <v>0</v>
      </c>
      <c r="F130" s="321">
        <v>0</v>
      </c>
      <c r="G130" s="322">
        <v>0</v>
      </c>
      <c r="H130" s="317">
        <v>0</v>
      </c>
      <c r="I130" s="323">
        <v>0</v>
      </c>
      <c r="J130" s="299">
        <v>0</v>
      </c>
      <c r="K130" s="313">
        <v>0</v>
      </c>
      <c r="L130" s="311">
        <v>0</v>
      </c>
      <c r="M130" s="297">
        <v>0</v>
      </c>
      <c r="N130" s="324">
        <v>0</v>
      </c>
      <c r="O130" s="325">
        <v>0</v>
      </c>
    </row>
    <row r="131" spans="2:15" s="156" customFormat="1" ht="15.75" customHeight="1">
      <c r="B131" s="641"/>
      <c r="C131" s="161" t="s">
        <v>299</v>
      </c>
      <c r="D131" s="166">
        <v>1699.095334</v>
      </c>
      <c r="E131" s="315">
        <v>0</v>
      </c>
      <c r="F131" s="314">
        <v>894.978889</v>
      </c>
      <c r="G131" s="166">
        <v>287.822012</v>
      </c>
      <c r="H131" s="315">
        <v>0</v>
      </c>
      <c r="I131" s="318">
        <v>2.513215</v>
      </c>
      <c r="J131" s="299">
        <v>2543.629438</v>
      </c>
      <c r="K131" s="313">
        <v>0</v>
      </c>
      <c r="L131" s="312">
        <v>1622.445476</v>
      </c>
      <c r="M131" s="299">
        <v>558.241408</v>
      </c>
      <c r="N131" s="313">
        <v>0</v>
      </c>
      <c r="O131" s="326">
        <v>3.922167</v>
      </c>
    </row>
    <row r="132" spans="2:15" s="156" customFormat="1" ht="15.75" customHeight="1">
      <c r="B132" s="641"/>
      <c r="C132" s="162" t="s">
        <v>321</v>
      </c>
      <c r="D132" s="166">
        <v>7873.131839</v>
      </c>
      <c r="E132" s="315">
        <v>106.699369</v>
      </c>
      <c r="F132" s="314">
        <v>3271.792075</v>
      </c>
      <c r="G132" s="166">
        <v>1411.384676</v>
      </c>
      <c r="H132" s="315">
        <v>25.220245</v>
      </c>
      <c r="I132" s="318">
        <v>65.164396</v>
      </c>
      <c r="J132" s="166">
        <v>7343.931447</v>
      </c>
      <c r="K132" s="315">
        <v>106.591564</v>
      </c>
      <c r="L132" s="314">
        <v>4649.174258</v>
      </c>
      <c r="M132" s="166">
        <v>1785.462381</v>
      </c>
      <c r="N132" s="315">
        <v>25.221398</v>
      </c>
      <c r="O132" s="319">
        <v>66.445963</v>
      </c>
    </row>
    <row r="133" spans="2:15" s="156" customFormat="1" ht="15.75" customHeight="1">
      <c r="B133" s="641"/>
      <c r="C133" s="163" t="s">
        <v>322</v>
      </c>
      <c r="D133" s="166">
        <v>79.083973</v>
      </c>
      <c r="E133" s="315">
        <v>44.673708</v>
      </c>
      <c r="F133" s="314">
        <v>72.611854</v>
      </c>
      <c r="G133" s="166">
        <v>27.00822</v>
      </c>
      <c r="H133" s="315">
        <v>10.72169</v>
      </c>
      <c r="I133" s="318">
        <v>18.528908</v>
      </c>
      <c r="J133" s="166">
        <v>65.483148</v>
      </c>
      <c r="K133" s="315">
        <v>44.286298</v>
      </c>
      <c r="L133" s="314">
        <v>51.497878</v>
      </c>
      <c r="M133" s="166">
        <v>16.566525</v>
      </c>
      <c r="N133" s="315">
        <v>10.628711</v>
      </c>
      <c r="O133" s="319">
        <v>19.163423</v>
      </c>
    </row>
    <row r="134" spans="2:15" s="156" customFormat="1" ht="15.75" customHeight="1">
      <c r="B134" s="641"/>
      <c r="C134" s="163" t="s">
        <v>323</v>
      </c>
      <c r="D134" s="166">
        <v>27.767554</v>
      </c>
      <c r="E134" s="315">
        <v>4.933664</v>
      </c>
      <c r="F134" s="314">
        <v>19.593071</v>
      </c>
      <c r="G134" s="166">
        <v>14.567372</v>
      </c>
      <c r="H134" s="315">
        <v>1.184079</v>
      </c>
      <c r="I134" s="318">
        <v>1.383843</v>
      </c>
      <c r="J134" s="166">
        <v>32.645583</v>
      </c>
      <c r="K134" s="315">
        <v>4.933664</v>
      </c>
      <c r="L134" s="314">
        <v>24.173562</v>
      </c>
      <c r="M134" s="166">
        <v>19.627592</v>
      </c>
      <c r="N134" s="315">
        <v>1.184079</v>
      </c>
      <c r="O134" s="319">
        <v>1.446498</v>
      </c>
    </row>
    <row r="135" spans="2:15" s="156" customFormat="1" ht="15.75" customHeight="1">
      <c r="B135" s="641"/>
      <c r="C135" s="162" t="s">
        <v>302</v>
      </c>
      <c r="D135" s="166">
        <v>17.539284</v>
      </c>
      <c r="E135" s="315">
        <v>1.232235</v>
      </c>
      <c r="F135" s="314">
        <v>17.414503</v>
      </c>
      <c r="G135" s="166">
        <v>2.558885</v>
      </c>
      <c r="H135" s="315">
        <v>0</v>
      </c>
      <c r="I135" s="318">
        <v>0.433634</v>
      </c>
      <c r="J135" s="166">
        <v>20.115592</v>
      </c>
      <c r="K135" s="315">
        <v>1.583272</v>
      </c>
      <c r="L135" s="314">
        <v>20.001034</v>
      </c>
      <c r="M135" s="166">
        <v>2.978102</v>
      </c>
      <c r="N135" s="315">
        <v>0</v>
      </c>
      <c r="O135" s="319">
        <v>0.630137</v>
      </c>
    </row>
    <row r="136" spans="2:15" s="156" customFormat="1" ht="15.75" customHeight="1">
      <c r="B136" s="641"/>
      <c r="C136" s="167" t="s">
        <v>324</v>
      </c>
      <c r="D136" s="166">
        <v>17.539273</v>
      </c>
      <c r="E136" s="315">
        <v>1.232235</v>
      </c>
      <c r="F136" s="314">
        <v>17.414492</v>
      </c>
      <c r="G136" s="166">
        <v>2.558856</v>
      </c>
      <c r="H136" s="315">
        <v>0</v>
      </c>
      <c r="I136" s="318">
        <v>0.433632</v>
      </c>
      <c r="J136" s="166">
        <v>19.748476</v>
      </c>
      <c r="K136" s="315">
        <v>1.216166</v>
      </c>
      <c r="L136" s="314">
        <v>19.633918</v>
      </c>
      <c r="M136" s="166">
        <v>2.978073</v>
      </c>
      <c r="N136" s="315">
        <v>0</v>
      </c>
      <c r="O136" s="319">
        <v>0.556858</v>
      </c>
    </row>
    <row r="137" spans="2:15" s="156" customFormat="1" ht="15.75" customHeight="1">
      <c r="B137" s="641"/>
      <c r="C137" s="168" t="s">
        <v>325</v>
      </c>
      <c r="D137" s="166">
        <v>0</v>
      </c>
      <c r="E137" s="315">
        <v>0</v>
      </c>
      <c r="F137" s="314">
        <v>0</v>
      </c>
      <c r="G137" s="166">
        <v>0</v>
      </c>
      <c r="H137" s="315">
        <v>0</v>
      </c>
      <c r="I137" s="318">
        <v>0</v>
      </c>
      <c r="J137" s="166">
        <v>0</v>
      </c>
      <c r="K137" s="315">
        <v>0</v>
      </c>
      <c r="L137" s="314">
        <v>0</v>
      </c>
      <c r="M137" s="166">
        <v>0</v>
      </c>
      <c r="N137" s="315">
        <v>0</v>
      </c>
      <c r="O137" s="319">
        <v>0</v>
      </c>
    </row>
    <row r="138" spans="2:15" s="156" customFormat="1" ht="15.75" customHeight="1">
      <c r="B138" s="641"/>
      <c r="C138" s="168" t="s">
        <v>326</v>
      </c>
      <c r="D138" s="166">
        <v>17.539273</v>
      </c>
      <c r="E138" s="315">
        <v>1.232235</v>
      </c>
      <c r="F138" s="314">
        <v>17.414492</v>
      </c>
      <c r="G138" s="166">
        <v>2.558856</v>
      </c>
      <c r="H138" s="315">
        <v>0</v>
      </c>
      <c r="I138" s="318">
        <v>0.433632</v>
      </c>
      <c r="J138" s="299">
        <v>19.748476</v>
      </c>
      <c r="K138" s="313">
        <v>1.216166</v>
      </c>
      <c r="L138" s="312">
        <v>19.633918</v>
      </c>
      <c r="M138" s="299">
        <v>2.978073</v>
      </c>
      <c r="N138" s="313">
        <v>0</v>
      </c>
      <c r="O138" s="326">
        <v>0.556858</v>
      </c>
    </row>
    <row r="139" spans="2:15" s="156" customFormat="1" ht="15.75" customHeight="1">
      <c r="B139" s="641"/>
      <c r="C139" s="167" t="s">
        <v>327</v>
      </c>
      <c r="D139" s="166">
        <v>0</v>
      </c>
      <c r="E139" s="315">
        <v>0</v>
      </c>
      <c r="F139" s="314">
        <v>0</v>
      </c>
      <c r="G139" s="166">
        <v>0</v>
      </c>
      <c r="H139" s="315">
        <v>0</v>
      </c>
      <c r="I139" s="318">
        <v>0</v>
      </c>
      <c r="J139" s="299">
        <v>0</v>
      </c>
      <c r="K139" s="313">
        <v>0</v>
      </c>
      <c r="L139" s="312">
        <v>0</v>
      </c>
      <c r="M139" s="299">
        <v>0</v>
      </c>
      <c r="N139" s="313">
        <v>0</v>
      </c>
      <c r="O139" s="326">
        <v>0</v>
      </c>
    </row>
    <row r="140" spans="2:15" s="156" customFormat="1" ht="15.75" customHeight="1">
      <c r="B140" s="641"/>
      <c r="C140" s="167" t="s">
        <v>328</v>
      </c>
      <c r="D140" s="166">
        <v>1E-05</v>
      </c>
      <c r="E140" s="315">
        <v>0</v>
      </c>
      <c r="F140" s="314">
        <v>1E-05</v>
      </c>
      <c r="G140" s="166">
        <v>2.9E-05</v>
      </c>
      <c r="H140" s="315">
        <v>0</v>
      </c>
      <c r="I140" s="318">
        <v>2E-06</v>
      </c>
      <c r="J140" s="299">
        <v>0.367116</v>
      </c>
      <c r="K140" s="313">
        <v>0.367106</v>
      </c>
      <c r="L140" s="312">
        <v>0.367116</v>
      </c>
      <c r="M140" s="299">
        <v>2.9E-05</v>
      </c>
      <c r="N140" s="313">
        <v>0</v>
      </c>
      <c r="O140" s="326">
        <v>0.073279</v>
      </c>
    </row>
    <row r="141" spans="2:15" s="156" customFormat="1" ht="15.75" customHeight="1">
      <c r="B141" s="641"/>
      <c r="C141" s="168" t="s">
        <v>329</v>
      </c>
      <c r="D141" s="166">
        <v>1E-05</v>
      </c>
      <c r="E141" s="315">
        <v>0</v>
      </c>
      <c r="F141" s="314">
        <v>1E-05</v>
      </c>
      <c r="G141" s="166">
        <v>2.9E-05</v>
      </c>
      <c r="H141" s="315">
        <v>0</v>
      </c>
      <c r="I141" s="318">
        <v>2E-06</v>
      </c>
      <c r="J141" s="299">
        <v>0.367116</v>
      </c>
      <c r="K141" s="313">
        <v>0.367106</v>
      </c>
      <c r="L141" s="312">
        <v>0.367116</v>
      </c>
      <c r="M141" s="299">
        <v>2.9E-05</v>
      </c>
      <c r="N141" s="313">
        <v>0</v>
      </c>
      <c r="O141" s="326">
        <v>0.073279</v>
      </c>
    </row>
    <row r="142" spans="2:15" s="156" customFormat="1" ht="15.75" customHeight="1">
      <c r="B142" s="641"/>
      <c r="C142" s="168" t="s">
        <v>330</v>
      </c>
      <c r="D142" s="166">
        <v>0</v>
      </c>
      <c r="E142" s="315">
        <v>0</v>
      </c>
      <c r="F142" s="314">
        <v>0</v>
      </c>
      <c r="G142" s="166">
        <v>0</v>
      </c>
      <c r="H142" s="315">
        <v>0</v>
      </c>
      <c r="I142" s="318">
        <v>0</v>
      </c>
      <c r="J142" s="299">
        <v>0</v>
      </c>
      <c r="K142" s="313">
        <v>0</v>
      </c>
      <c r="L142" s="312">
        <v>0</v>
      </c>
      <c r="M142" s="299">
        <v>0</v>
      </c>
      <c r="N142" s="313">
        <v>0</v>
      </c>
      <c r="O142" s="326">
        <v>0</v>
      </c>
    </row>
    <row r="143" spans="2:15" s="156" customFormat="1" ht="15.75" customHeight="1">
      <c r="B143" s="641"/>
      <c r="C143" s="162" t="s">
        <v>309</v>
      </c>
      <c r="D143" s="166">
        <v>0</v>
      </c>
      <c r="E143" s="315">
        <v>0</v>
      </c>
      <c r="F143" s="314">
        <v>0</v>
      </c>
      <c r="G143" s="166">
        <v>0</v>
      </c>
      <c r="H143" s="315">
        <v>0</v>
      </c>
      <c r="I143" s="318">
        <v>0</v>
      </c>
      <c r="J143" s="299">
        <v>0.250979</v>
      </c>
      <c r="K143" s="313">
        <v>0</v>
      </c>
      <c r="L143" s="312">
        <v>0.250979</v>
      </c>
      <c r="M143" s="299">
        <v>0.928622</v>
      </c>
      <c r="N143" s="313">
        <v>0</v>
      </c>
      <c r="O143" s="326">
        <v>0</v>
      </c>
    </row>
    <row r="144" spans="2:15" s="156" customFormat="1" ht="15.75" customHeight="1">
      <c r="B144" s="641"/>
      <c r="C144" s="162" t="s">
        <v>310</v>
      </c>
      <c r="D144" s="151"/>
      <c r="E144" s="150"/>
      <c r="F144" s="185"/>
      <c r="G144" s="151"/>
      <c r="H144" s="150"/>
      <c r="I144" s="151"/>
      <c r="J144" s="151"/>
      <c r="K144" s="150"/>
      <c r="L144" s="185"/>
      <c r="M144" s="151"/>
      <c r="N144" s="150"/>
      <c r="O144" s="186"/>
    </row>
    <row r="145" spans="2:15" s="156" customFormat="1" ht="15.75" customHeight="1">
      <c r="B145" s="641"/>
      <c r="C145" s="173" t="s">
        <v>331</v>
      </c>
      <c r="D145" s="176"/>
      <c r="E145" s="187"/>
      <c r="F145" s="188"/>
      <c r="G145" s="176"/>
      <c r="H145" s="187"/>
      <c r="I145" s="176"/>
      <c r="J145" s="176"/>
      <c r="K145" s="187"/>
      <c r="L145" s="188"/>
      <c r="M145" s="176"/>
      <c r="N145" s="187"/>
      <c r="O145" s="177"/>
    </row>
    <row r="146" spans="2:15" s="156" customFormat="1" ht="19.5" customHeight="1" thickBot="1">
      <c r="B146" s="642"/>
      <c r="C146" s="144" t="s">
        <v>332</v>
      </c>
      <c r="D146" s="178"/>
      <c r="E146" s="189"/>
      <c r="F146" s="190"/>
      <c r="G146" s="182"/>
      <c r="H146" s="189"/>
      <c r="I146" s="182"/>
      <c r="J146" s="182"/>
      <c r="K146" s="189"/>
      <c r="L146" s="190"/>
      <c r="M146" s="182"/>
      <c r="N146" s="189"/>
      <c r="O146" s="183"/>
    </row>
    <row r="147" spans="2:15" s="156" customFormat="1" ht="14.25">
      <c r="B147" s="147" t="s">
        <v>313</v>
      </c>
      <c r="C147" s="131"/>
      <c r="D147" s="131"/>
      <c r="E147" s="131"/>
      <c r="F147" s="131"/>
      <c r="G147" s="131"/>
      <c r="H147" s="131"/>
      <c r="I147" s="148"/>
      <c r="J147" s="131"/>
      <c r="K147" s="131"/>
      <c r="L147" s="131"/>
      <c r="M147" s="131"/>
      <c r="N147" s="131"/>
      <c r="O147" s="131"/>
    </row>
    <row r="148" spans="2:9" s="156" customFormat="1" ht="22.5">
      <c r="B148" s="191"/>
      <c r="I148" s="192"/>
    </row>
    <row r="149" spans="2:9" s="156" customFormat="1" ht="23.25" thickBot="1">
      <c r="B149" s="191"/>
      <c r="I149" s="192"/>
    </row>
    <row r="150" spans="2:15" s="156" customFormat="1" ht="32.25" customHeight="1" thickBot="1">
      <c r="B150" s="130"/>
      <c r="C150" s="134"/>
      <c r="D150" s="647" t="s">
        <v>318</v>
      </c>
      <c r="E150" s="648"/>
      <c r="F150" s="648"/>
      <c r="G150" s="648"/>
      <c r="H150" s="648"/>
      <c r="I150" s="648"/>
      <c r="J150" s="648"/>
      <c r="K150" s="648"/>
      <c r="L150" s="648"/>
      <c r="M150" s="648"/>
      <c r="N150" s="648"/>
      <c r="O150" s="649"/>
    </row>
    <row r="151" spans="2:15" s="156" customFormat="1" ht="32.25" customHeight="1" thickBot="1">
      <c r="B151" s="130"/>
      <c r="C151" s="134"/>
      <c r="D151" s="647" t="s">
        <v>11</v>
      </c>
      <c r="E151" s="648"/>
      <c r="F151" s="648"/>
      <c r="G151" s="648"/>
      <c r="H151" s="648"/>
      <c r="I151" s="649"/>
      <c r="J151" s="647" t="s">
        <v>12</v>
      </c>
      <c r="K151" s="648"/>
      <c r="L151" s="648"/>
      <c r="M151" s="648"/>
      <c r="N151" s="648"/>
      <c r="O151" s="649"/>
    </row>
    <row r="152" spans="2:15" s="156" customFormat="1" ht="51" customHeight="1">
      <c r="B152" s="135"/>
      <c r="C152" s="134"/>
      <c r="D152" s="643" t="s">
        <v>289</v>
      </c>
      <c r="E152" s="663"/>
      <c r="F152" s="664" t="s">
        <v>290</v>
      </c>
      <c r="G152" s="659" t="s">
        <v>291</v>
      </c>
      <c r="H152" s="660"/>
      <c r="I152" s="661" t="s">
        <v>292</v>
      </c>
      <c r="J152" s="643" t="s">
        <v>289</v>
      </c>
      <c r="K152" s="663"/>
      <c r="L152" s="664" t="s">
        <v>290</v>
      </c>
      <c r="M152" s="659" t="s">
        <v>291</v>
      </c>
      <c r="N152" s="660"/>
      <c r="O152" s="661" t="s">
        <v>292</v>
      </c>
    </row>
    <row r="153" spans="2:15" s="156" customFormat="1" ht="33" customHeight="1" thickBot="1">
      <c r="B153" s="184">
        <v>6</v>
      </c>
      <c r="C153" s="502" t="s">
        <v>10</v>
      </c>
      <c r="D153" s="158"/>
      <c r="E153" s="159" t="s">
        <v>319</v>
      </c>
      <c r="F153" s="665"/>
      <c r="G153" s="158"/>
      <c r="H153" s="159" t="s">
        <v>319</v>
      </c>
      <c r="I153" s="662"/>
      <c r="J153" s="158"/>
      <c r="K153" s="159" t="s">
        <v>319</v>
      </c>
      <c r="L153" s="665"/>
      <c r="M153" s="158"/>
      <c r="N153" s="159" t="s">
        <v>319</v>
      </c>
      <c r="O153" s="662"/>
    </row>
    <row r="154" spans="2:15" s="156" customFormat="1" ht="15.75" customHeight="1">
      <c r="B154" s="640" t="s">
        <v>481</v>
      </c>
      <c r="C154" s="160" t="s">
        <v>320</v>
      </c>
      <c r="D154" s="166">
        <v>0</v>
      </c>
      <c r="E154" s="315">
        <v>0</v>
      </c>
      <c r="F154" s="321">
        <v>0</v>
      </c>
      <c r="G154" s="322">
        <v>0</v>
      </c>
      <c r="H154" s="317">
        <v>0</v>
      </c>
      <c r="I154" s="323">
        <v>0</v>
      </c>
      <c r="J154" s="299">
        <v>0</v>
      </c>
      <c r="K154" s="313">
        <v>0</v>
      </c>
      <c r="L154" s="311">
        <v>0</v>
      </c>
      <c r="M154" s="297">
        <v>0</v>
      </c>
      <c r="N154" s="324">
        <v>0</v>
      </c>
      <c r="O154" s="325">
        <v>0</v>
      </c>
    </row>
    <row r="155" spans="2:15" s="156" customFormat="1" ht="15.75" customHeight="1">
      <c r="B155" s="641"/>
      <c r="C155" s="161" t="s">
        <v>299</v>
      </c>
      <c r="D155" s="166">
        <v>5303.869062</v>
      </c>
      <c r="E155" s="315">
        <v>0</v>
      </c>
      <c r="F155" s="314">
        <v>4301.053807</v>
      </c>
      <c r="G155" s="166">
        <v>867.454553</v>
      </c>
      <c r="H155" s="315">
        <v>0</v>
      </c>
      <c r="I155" s="318">
        <v>2.690391</v>
      </c>
      <c r="J155" s="299">
        <v>2707.552991</v>
      </c>
      <c r="K155" s="313">
        <v>0</v>
      </c>
      <c r="L155" s="312">
        <v>1384.531563</v>
      </c>
      <c r="M155" s="299">
        <v>386.075227</v>
      </c>
      <c r="N155" s="313">
        <v>0</v>
      </c>
      <c r="O155" s="326">
        <v>2.596978</v>
      </c>
    </row>
    <row r="156" spans="2:15" s="156" customFormat="1" ht="15.75" customHeight="1">
      <c r="B156" s="641"/>
      <c r="C156" s="162" t="s">
        <v>321</v>
      </c>
      <c r="D156" s="166">
        <v>7070.226829</v>
      </c>
      <c r="E156" s="315">
        <v>21.051738</v>
      </c>
      <c r="F156" s="314">
        <v>2745.712983</v>
      </c>
      <c r="G156" s="166">
        <v>1519.975112</v>
      </c>
      <c r="H156" s="315">
        <v>5.009922</v>
      </c>
      <c r="I156" s="318">
        <v>27.348551</v>
      </c>
      <c r="J156" s="166">
        <v>6936.311447</v>
      </c>
      <c r="K156" s="315">
        <v>18.263746</v>
      </c>
      <c r="L156" s="314">
        <v>2613.170892</v>
      </c>
      <c r="M156" s="166">
        <v>1141.378727</v>
      </c>
      <c r="N156" s="315">
        <v>4.374911</v>
      </c>
      <c r="O156" s="319">
        <v>28.997368</v>
      </c>
    </row>
    <row r="157" spans="2:15" s="156" customFormat="1" ht="15.75" customHeight="1">
      <c r="B157" s="641"/>
      <c r="C157" s="163" t="s">
        <v>322</v>
      </c>
      <c r="D157" s="166">
        <v>339.789616</v>
      </c>
      <c r="E157" s="315">
        <v>0</v>
      </c>
      <c r="F157" s="314">
        <v>322.611192</v>
      </c>
      <c r="G157" s="166">
        <v>395.766568</v>
      </c>
      <c r="H157" s="315">
        <v>0</v>
      </c>
      <c r="I157" s="318">
        <v>4.051966</v>
      </c>
      <c r="J157" s="166">
        <v>386.446677</v>
      </c>
      <c r="K157" s="315">
        <v>0</v>
      </c>
      <c r="L157" s="314">
        <v>322.947532</v>
      </c>
      <c r="M157" s="166">
        <v>198.063393</v>
      </c>
      <c r="N157" s="315">
        <v>0</v>
      </c>
      <c r="O157" s="319">
        <v>9.160127</v>
      </c>
    </row>
    <row r="158" spans="2:15" s="156" customFormat="1" ht="15.75" customHeight="1">
      <c r="B158" s="641"/>
      <c r="C158" s="163" t="s">
        <v>323</v>
      </c>
      <c r="D158" s="166">
        <v>6.070256</v>
      </c>
      <c r="E158" s="315">
        <v>0</v>
      </c>
      <c r="F158" s="314">
        <v>2.917751</v>
      </c>
      <c r="G158" s="166">
        <v>2.593728</v>
      </c>
      <c r="H158" s="315">
        <v>0</v>
      </c>
      <c r="I158" s="318">
        <v>0.03226</v>
      </c>
      <c r="J158" s="166">
        <v>5.862571</v>
      </c>
      <c r="K158" s="315">
        <v>0</v>
      </c>
      <c r="L158" s="314">
        <v>2.999834</v>
      </c>
      <c r="M158" s="166">
        <v>2.41339</v>
      </c>
      <c r="N158" s="315">
        <v>0</v>
      </c>
      <c r="O158" s="319">
        <v>0.018252</v>
      </c>
    </row>
    <row r="159" spans="2:15" s="156" customFormat="1" ht="15.75" customHeight="1">
      <c r="B159" s="641"/>
      <c r="C159" s="162" t="s">
        <v>302</v>
      </c>
      <c r="D159" s="166">
        <v>14.067717</v>
      </c>
      <c r="E159" s="315">
        <v>0.689494</v>
      </c>
      <c r="F159" s="314">
        <v>13.857303</v>
      </c>
      <c r="G159" s="166">
        <v>1.931706</v>
      </c>
      <c r="H159" s="315">
        <v>0</v>
      </c>
      <c r="I159" s="318">
        <v>0.211158</v>
      </c>
      <c r="J159" s="166">
        <v>16.704457</v>
      </c>
      <c r="K159" s="315">
        <v>0.347862</v>
      </c>
      <c r="L159" s="314">
        <v>16.501443</v>
      </c>
      <c r="M159" s="166">
        <v>2.35548</v>
      </c>
      <c r="N159" s="315">
        <v>0</v>
      </c>
      <c r="O159" s="319">
        <v>0.171651</v>
      </c>
    </row>
    <row r="160" spans="2:15" s="156" customFormat="1" ht="15.75" customHeight="1">
      <c r="B160" s="641"/>
      <c r="C160" s="167" t="s">
        <v>324</v>
      </c>
      <c r="D160" s="166">
        <v>14.067717</v>
      </c>
      <c r="E160" s="315">
        <v>0.689494</v>
      </c>
      <c r="F160" s="314">
        <v>13.857303</v>
      </c>
      <c r="G160" s="166">
        <v>1.931706</v>
      </c>
      <c r="H160" s="315">
        <v>0</v>
      </c>
      <c r="I160" s="318">
        <v>0.211158</v>
      </c>
      <c r="J160" s="299">
        <v>16.704457</v>
      </c>
      <c r="K160" s="313">
        <v>0.347862</v>
      </c>
      <c r="L160" s="312">
        <v>16.501443</v>
      </c>
      <c r="M160" s="299">
        <v>2.35548</v>
      </c>
      <c r="N160" s="313">
        <v>0</v>
      </c>
      <c r="O160" s="326">
        <v>0.171651</v>
      </c>
    </row>
    <row r="161" spans="2:15" s="156" customFormat="1" ht="15.75" customHeight="1">
      <c r="B161" s="641"/>
      <c r="C161" s="168" t="s">
        <v>325</v>
      </c>
      <c r="D161" s="166">
        <v>0</v>
      </c>
      <c r="E161" s="315">
        <v>0</v>
      </c>
      <c r="F161" s="314">
        <v>0</v>
      </c>
      <c r="G161" s="166">
        <v>0</v>
      </c>
      <c r="H161" s="315">
        <v>0</v>
      </c>
      <c r="I161" s="318">
        <v>0</v>
      </c>
      <c r="J161" s="299">
        <v>0</v>
      </c>
      <c r="K161" s="313">
        <v>0</v>
      </c>
      <c r="L161" s="312">
        <v>0</v>
      </c>
      <c r="M161" s="299">
        <v>0</v>
      </c>
      <c r="N161" s="313">
        <v>0</v>
      </c>
      <c r="O161" s="326">
        <v>0</v>
      </c>
    </row>
    <row r="162" spans="2:15" s="156" customFormat="1" ht="15.75" customHeight="1">
      <c r="B162" s="641"/>
      <c r="C162" s="168" t="s">
        <v>326</v>
      </c>
      <c r="D162" s="166">
        <v>14.067717</v>
      </c>
      <c r="E162" s="315">
        <v>0.689494</v>
      </c>
      <c r="F162" s="314">
        <v>13.857303</v>
      </c>
      <c r="G162" s="166">
        <v>1.931706</v>
      </c>
      <c r="H162" s="315">
        <v>0</v>
      </c>
      <c r="I162" s="318">
        <v>0.211158</v>
      </c>
      <c r="J162" s="299">
        <v>16.704457</v>
      </c>
      <c r="K162" s="313">
        <v>0.347862</v>
      </c>
      <c r="L162" s="312">
        <v>16.501443</v>
      </c>
      <c r="M162" s="299">
        <v>2.35548</v>
      </c>
      <c r="N162" s="313">
        <v>0</v>
      </c>
      <c r="O162" s="326">
        <v>0.171651</v>
      </c>
    </row>
    <row r="163" spans="2:15" s="156" customFormat="1" ht="15.75" customHeight="1">
      <c r="B163" s="641"/>
      <c r="C163" s="167" t="s">
        <v>327</v>
      </c>
      <c r="D163" s="166">
        <v>0</v>
      </c>
      <c r="E163" s="315">
        <v>0</v>
      </c>
      <c r="F163" s="314">
        <v>0</v>
      </c>
      <c r="G163" s="166">
        <v>0</v>
      </c>
      <c r="H163" s="315">
        <v>0</v>
      </c>
      <c r="I163" s="318">
        <v>0</v>
      </c>
      <c r="J163" s="299">
        <v>0</v>
      </c>
      <c r="K163" s="313">
        <v>0</v>
      </c>
      <c r="L163" s="312">
        <v>0</v>
      </c>
      <c r="M163" s="299">
        <v>0</v>
      </c>
      <c r="N163" s="313">
        <v>0</v>
      </c>
      <c r="O163" s="326">
        <v>0</v>
      </c>
    </row>
    <row r="164" spans="2:15" s="156" customFormat="1" ht="15.75" customHeight="1">
      <c r="B164" s="641"/>
      <c r="C164" s="167" t="s">
        <v>328</v>
      </c>
      <c r="D164" s="166">
        <v>0</v>
      </c>
      <c r="E164" s="315">
        <v>0</v>
      </c>
      <c r="F164" s="314">
        <v>0</v>
      </c>
      <c r="G164" s="166">
        <v>0</v>
      </c>
      <c r="H164" s="315">
        <v>0</v>
      </c>
      <c r="I164" s="318">
        <v>0</v>
      </c>
      <c r="J164" s="299">
        <v>0</v>
      </c>
      <c r="K164" s="313">
        <v>0</v>
      </c>
      <c r="L164" s="312">
        <v>0</v>
      </c>
      <c r="M164" s="299">
        <v>0</v>
      </c>
      <c r="N164" s="313">
        <v>0</v>
      </c>
      <c r="O164" s="326">
        <v>0</v>
      </c>
    </row>
    <row r="165" spans="2:15" s="156" customFormat="1" ht="15.75" customHeight="1">
      <c r="B165" s="641"/>
      <c r="C165" s="168" t="s">
        <v>329</v>
      </c>
      <c r="D165" s="166">
        <v>0</v>
      </c>
      <c r="E165" s="315">
        <v>0</v>
      </c>
      <c r="F165" s="314">
        <v>0</v>
      </c>
      <c r="G165" s="166">
        <v>0</v>
      </c>
      <c r="H165" s="315">
        <v>0</v>
      </c>
      <c r="I165" s="318">
        <v>0</v>
      </c>
      <c r="J165" s="299">
        <v>0</v>
      </c>
      <c r="K165" s="313">
        <v>0</v>
      </c>
      <c r="L165" s="312">
        <v>0</v>
      </c>
      <c r="M165" s="299">
        <v>0</v>
      </c>
      <c r="N165" s="313">
        <v>0</v>
      </c>
      <c r="O165" s="326">
        <v>0</v>
      </c>
    </row>
    <row r="166" spans="2:15" s="156" customFormat="1" ht="15.75" customHeight="1">
      <c r="B166" s="641"/>
      <c r="C166" s="168" t="s">
        <v>330</v>
      </c>
      <c r="D166" s="166">
        <v>0</v>
      </c>
      <c r="E166" s="315">
        <v>0</v>
      </c>
      <c r="F166" s="314">
        <v>0</v>
      </c>
      <c r="G166" s="166">
        <v>0</v>
      </c>
      <c r="H166" s="315">
        <v>0</v>
      </c>
      <c r="I166" s="318">
        <v>0</v>
      </c>
      <c r="J166" s="299">
        <v>0</v>
      </c>
      <c r="K166" s="313">
        <v>0</v>
      </c>
      <c r="L166" s="312">
        <v>0</v>
      </c>
      <c r="M166" s="299">
        <v>0</v>
      </c>
      <c r="N166" s="313">
        <v>0</v>
      </c>
      <c r="O166" s="326">
        <v>0</v>
      </c>
    </row>
    <row r="167" spans="2:15" s="156" customFormat="1" ht="15.75" customHeight="1">
      <c r="B167" s="641"/>
      <c r="C167" s="162" t="s">
        <v>309</v>
      </c>
      <c r="D167" s="166">
        <v>3.3E-05</v>
      </c>
      <c r="E167" s="315">
        <v>0</v>
      </c>
      <c r="F167" s="314">
        <v>3.3E-05</v>
      </c>
      <c r="G167" s="166">
        <v>8.2E-05</v>
      </c>
      <c r="H167" s="315">
        <v>0</v>
      </c>
      <c r="I167" s="318">
        <v>0</v>
      </c>
      <c r="J167" s="299">
        <v>3.855607</v>
      </c>
      <c r="K167" s="313">
        <v>0</v>
      </c>
      <c r="L167" s="312">
        <v>3.855607</v>
      </c>
      <c r="M167" s="299">
        <v>9.645896</v>
      </c>
      <c r="N167" s="313">
        <v>0</v>
      </c>
      <c r="O167" s="326">
        <v>0</v>
      </c>
    </row>
    <row r="168" spans="2:15" s="156" customFormat="1" ht="15.75" customHeight="1">
      <c r="B168" s="641"/>
      <c r="C168" s="162" t="s">
        <v>310</v>
      </c>
      <c r="D168" s="151"/>
      <c r="E168" s="150"/>
      <c r="F168" s="185"/>
      <c r="G168" s="151"/>
      <c r="H168" s="150"/>
      <c r="I168" s="151"/>
      <c r="J168" s="151"/>
      <c r="K168" s="150"/>
      <c r="L168" s="185"/>
      <c r="M168" s="151"/>
      <c r="N168" s="150"/>
      <c r="O168" s="186"/>
    </row>
    <row r="169" spans="2:15" s="156" customFormat="1" ht="15.75" customHeight="1">
      <c r="B169" s="641"/>
      <c r="C169" s="173" t="s">
        <v>331</v>
      </c>
      <c r="D169" s="176"/>
      <c r="E169" s="187"/>
      <c r="F169" s="188"/>
      <c r="G169" s="176"/>
      <c r="H169" s="187"/>
      <c r="I169" s="176"/>
      <c r="J169" s="176"/>
      <c r="K169" s="187"/>
      <c r="L169" s="188"/>
      <c r="M169" s="176"/>
      <c r="N169" s="187"/>
      <c r="O169" s="177"/>
    </row>
    <row r="170" spans="2:15" s="156" customFormat="1" ht="19.5" customHeight="1" thickBot="1">
      <c r="B170" s="642"/>
      <c r="C170" s="144" t="s">
        <v>332</v>
      </c>
      <c r="D170" s="178"/>
      <c r="E170" s="189"/>
      <c r="F170" s="190"/>
      <c r="G170" s="182"/>
      <c r="H170" s="189"/>
      <c r="I170" s="182"/>
      <c r="J170" s="182"/>
      <c r="K170" s="189"/>
      <c r="L170" s="190"/>
      <c r="M170" s="182"/>
      <c r="N170" s="189"/>
      <c r="O170" s="183"/>
    </row>
    <row r="171" spans="2:15" s="156" customFormat="1" ht="14.25">
      <c r="B171" s="147" t="s">
        <v>313</v>
      </c>
      <c r="C171" s="131"/>
      <c r="D171" s="131"/>
      <c r="E171" s="131"/>
      <c r="F171" s="131"/>
      <c r="G171" s="131"/>
      <c r="H171" s="131"/>
      <c r="I171" s="148"/>
      <c r="J171" s="131"/>
      <c r="K171" s="131"/>
      <c r="L171" s="131"/>
      <c r="M171" s="131"/>
      <c r="N171" s="131"/>
      <c r="O171" s="131"/>
    </row>
    <row r="172" spans="2:9" s="156" customFormat="1" ht="22.5">
      <c r="B172" s="191"/>
      <c r="I172" s="192"/>
    </row>
    <row r="173" spans="2:9" s="156" customFormat="1" ht="23.25" thickBot="1">
      <c r="B173" s="191"/>
      <c r="I173" s="192"/>
    </row>
    <row r="174" spans="2:15" s="156" customFormat="1" ht="32.25" customHeight="1" thickBot="1">
      <c r="B174" s="130"/>
      <c r="C174" s="134"/>
      <c r="D174" s="647" t="s">
        <v>318</v>
      </c>
      <c r="E174" s="648"/>
      <c r="F174" s="648"/>
      <c r="G174" s="648"/>
      <c r="H174" s="648"/>
      <c r="I174" s="648"/>
      <c r="J174" s="648"/>
      <c r="K174" s="648"/>
      <c r="L174" s="648"/>
      <c r="M174" s="648"/>
      <c r="N174" s="648"/>
      <c r="O174" s="649"/>
    </row>
    <row r="175" spans="2:15" s="156" customFormat="1" ht="32.25" customHeight="1" thickBot="1">
      <c r="B175" s="130"/>
      <c r="C175" s="134"/>
      <c r="D175" s="647" t="s">
        <v>11</v>
      </c>
      <c r="E175" s="648"/>
      <c r="F175" s="648"/>
      <c r="G175" s="648"/>
      <c r="H175" s="648"/>
      <c r="I175" s="649"/>
      <c r="J175" s="647" t="s">
        <v>12</v>
      </c>
      <c r="K175" s="648"/>
      <c r="L175" s="648"/>
      <c r="M175" s="648"/>
      <c r="N175" s="648"/>
      <c r="O175" s="649"/>
    </row>
    <row r="176" spans="2:15" s="156" customFormat="1" ht="51" customHeight="1">
      <c r="B176" s="135"/>
      <c r="C176" s="134"/>
      <c r="D176" s="643" t="s">
        <v>289</v>
      </c>
      <c r="E176" s="663"/>
      <c r="F176" s="664" t="s">
        <v>290</v>
      </c>
      <c r="G176" s="659" t="s">
        <v>291</v>
      </c>
      <c r="H176" s="660"/>
      <c r="I176" s="661" t="s">
        <v>292</v>
      </c>
      <c r="J176" s="643" t="s">
        <v>289</v>
      </c>
      <c r="K176" s="663"/>
      <c r="L176" s="664" t="s">
        <v>290</v>
      </c>
      <c r="M176" s="659" t="s">
        <v>291</v>
      </c>
      <c r="N176" s="660"/>
      <c r="O176" s="661" t="s">
        <v>292</v>
      </c>
    </row>
    <row r="177" spans="2:15" s="156" customFormat="1" ht="33" customHeight="1" thickBot="1">
      <c r="B177" s="184">
        <v>7</v>
      </c>
      <c r="C177" s="502" t="s">
        <v>10</v>
      </c>
      <c r="D177" s="158"/>
      <c r="E177" s="159" t="s">
        <v>319</v>
      </c>
      <c r="F177" s="665"/>
      <c r="G177" s="158"/>
      <c r="H177" s="159" t="s">
        <v>319</v>
      </c>
      <c r="I177" s="662"/>
      <c r="J177" s="158"/>
      <c r="K177" s="159" t="s">
        <v>319</v>
      </c>
      <c r="L177" s="665"/>
      <c r="M177" s="158"/>
      <c r="N177" s="159" t="s">
        <v>319</v>
      </c>
      <c r="O177" s="662"/>
    </row>
    <row r="178" spans="2:15" s="156" customFormat="1" ht="15.75" customHeight="1">
      <c r="B178" s="640" t="s">
        <v>486</v>
      </c>
      <c r="C178" s="160" t="s">
        <v>320</v>
      </c>
      <c r="D178" s="166">
        <v>0</v>
      </c>
      <c r="E178" s="315">
        <v>0</v>
      </c>
      <c r="F178" s="321">
        <v>0</v>
      </c>
      <c r="G178" s="322">
        <v>0</v>
      </c>
      <c r="H178" s="317">
        <v>0</v>
      </c>
      <c r="I178" s="323">
        <v>0</v>
      </c>
      <c r="J178" s="299">
        <v>0</v>
      </c>
      <c r="K178" s="313">
        <v>0</v>
      </c>
      <c r="L178" s="311">
        <v>0</v>
      </c>
      <c r="M178" s="297">
        <v>0</v>
      </c>
      <c r="N178" s="324">
        <v>0</v>
      </c>
      <c r="O178" s="325">
        <v>0</v>
      </c>
    </row>
    <row r="179" spans="2:15" s="156" customFormat="1" ht="15.75" customHeight="1">
      <c r="B179" s="641"/>
      <c r="C179" s="161" t="s">
        <v>299</v>
      </c>
      <c r="D179" s="166">
        <v>13.606752</v>
      </c>
      <c r="E179" s="315">
        <v>0</v>
      </c>
      <c r="F179" s="314">
        <v>5.636775</v>
      </c>
      <c r="G179" s="166">
        <v>2.947173</v>
      </c>
      <c r="H179" s="315">
        <v>0</v>
      </c>
      <c r="I179" s="318">
        <v>0.00029</v>
      </c>
      <c r="J179" s="299">
        <v>8</v>
      </c>
      <c r="K179" s="313">
        <v>0</v>
      </c>
      <c r="L179" s="312">
        <v>0.446563</v>
      </c>
      <c r="M179" s="299">
        <v>0.231635</v>
      </c>
      <c r="N179" s="313">
        <v>0</v>
      </c>
      <c r="O179" s="326">
        <v>0.000202</v>
      </c>
    </row>
    <row r="180" spans="2:15" s="156" customFormat="1" ht="15.75" customHeight="1">
      <c r="B180" s="641"/>
      <c r="C180" s="162" t="s">
        <v>321</v>
      </c>
      <c r="D180" s="166">
        <v>4699.899607</v>
      </c>
      <c r="E180" s="315">
        <v>77.30835</v>
      </c>
      <c r="F180" s="314">
        <v>4045.344459</v>
      </c>
      <c r="G180" s="166">
        <v>2788.117356</v>
      </c>
      <c r="H180" s="315">
        <v>8.79555</v>
      </c>
      <c r="I180" s="318">
        <v>110.496494</v>
      </c>
      <c r="J180" s="166">
        <v>4791.36817</v>
      </c>
      <c r="K180" s="315">
        <v>55.83417</v>
      </c>
      <c r="L180" s="314">
        <v>3997.311064</v>
      </c>
      <c r="M180" s="166">
        <v>2778.459564</v>
      </c>
      <c r="N180" s="315">
        <v>9.675757</v>
      </c>
      <c r="O180" s="319">
        <v>91.104523</v>
      </c>
    </row>
    <row r="181" spans="2:15" s="156" customFormat="1" ht="15.75" customHeight="1">
      <c r="B181" s="641"/>
      <c r="C181" s="163" t="s">
        <v>322</v>
      </c>
      <c r="D181" s="166">
        <v>0</v>
      </c>
      <c r="E181" s="315">
        <v>0</v>
      </c>
      <c r="F181" s="314">
        <v>0</v>
      </c>
      <c r="G181" s="166">
        <v>0</v>
      </c>
      <c r="H181" s="315">
        <v>0</v>
      </c>
      <c r="I181" s="318">
        <v>0</v>
      </c>
      <c r="J181" s="166">
        <v>865.268894</v>
      </c>
      <c r="K181" s="315">
        <v>17.852963</v>
      </c>
      <c r="L181" s="314">
        <v>822.847142</v>
      </c>
      <c r="M181" s="166">
        <v>902.330699</v>
      </c>
      <c r="N181" s="315">
        <v>0</v>
      </c>
      <c r="O181" s="319">
        <v>50.251173</v>
      </c>
    </row>
    <row r="182" spans="2:15" s="156" customFormat="1" ht="15.75" customHeight="1">
      <c r="B182" s="641"/>
      <c r="C182" s="163" t="s">
        <v>323</v>
      </c>
      <c r="D182" s="166">
        <v>1892.971404</v>
      </c>
      <c r="E182" s="315">
        <v>43.28349</v>
      </c>
      <c r="F182" s="314">
        <v>1661.13902</v>
      </c>
      <c r="G182" s="166">
        <v>1111.594054</v>
      </c>
      <c r="H182" s="315">
        <v>1.650647</v>
      </c>
      <c r="I182" s="318">
        <v>63.207613</v>
      </c>
      <c r="J182" s="166">
        <v>1926.811502</v>
      </c>
      <c r="K182" s="315">
        <v>28.912014</v>
      </c>
      <c r="L182" s="314">
        <v>1675.423904</v>
      </c>
      <c r="M182" s="166">
        <v>1120.087443</v>
      </c>
      <c r="N182" s="315">
        <v>1.404354</v>
      </c>
      <c r="O182" s="319">
        <v>37.177633</v>
      </c>
    </row>
    <row r="183" spans="2:15" s="156" customFormat="1" ht="15.75" customHeight="1">
      <c r="B183" s="641"/>
      <c r="C183" s="162" t="s">
        <v>302</v>
      </c>
      <c r="D183" s="166">
        <v>6150.044804</v>
      </c>
      <c r="E183" s="315">
        <v>52.110085</v>
      </c>
      <c r="F183" s="314">
        <v>6131.725481</v>
      </c>
      <c r="G183" s="166">
        <v>845.636909</v>
      </c>
      <c r="H183" s="315">
        <v>30.448353</v>
      </c>
      <c r="I183" s="318">
        <v>39.288374</v>
      </c>
      <c r="J183" s="166">
        <v>6703.761538</v>
      </c>
      <c r="K183" s="315">
        <v>51.514521</v>
      </c>
      <c r="L183" s="314">
        <v>6685.262534</v>
      </c>
      <c r="M183" s="166">
        <v>921.797122</v>
      </c>
      <c r="N183" s="315">
        <v>40.644503</v>
      </c>
      <c r="O183" s="319">
        <v>47.89235</v>
      </c>
    </row>
    <row r="184" spans="2:15" s="156" customFormat="1" ht="15.75" customHeight="1">
      <c r="B184" s="641"/>
      <c r="C184" s="167" t="s">
        <v>324</v>
      </c>
      <c r="D184" s="166">
        <v>5906.998464</v>
      </c>
      <c r="E184" s="315">
        <v>42.900858</v>
      </c>
      <c r="F184" s="314">
        <v>5906.139131</v>
      </c>
      <c r="G184" s="166">
        <v>736.003085</v>
      </c>
      <c r="H184" s="315">
        <v>26.780053</v>
      </c>
      <c r="I184" s="318">
        <v>28.180824</v>
      </c>
      <c r="J184" s="166">
        <v>6451.641529</v>
      </c>
      <c r="K184" s="315">
        <v>42.909597</v>
      </c>
      <c r="L184" s="314">
        <v>6451.010891</v>
      </c>
      <c r="M184" s="166">
        <v>798.284476</v>
      </c>
      <c r="N184" s="315">
        <v>28.113961</v>
      </c>
      <c r="O184" s="319">
        <v>37.686598</v>
      </c>
    </row>
    <row r="185" spans="2:15" s="156" customFormat="1" ht="15.75" customHeight="1">
      <c r="B185" s="641"/>
      <c r="C185" s="168" t="s">
        <v>325</v>
      </c>
      <c r="D185" s="166">
        <v>62.916506</v>
      </c>
      <c r="E185" s="315">
        <v>1.388565</v>
      </c>
      <c r="F185" s="314">
        <v>62.057173</v>
      </c>
      <c r="G185" s="166">
        <v>43.896683</v>
      </c>
      <c r="H185" s="315">
        <v>0.834869</v>
      </c>
      <c r="I185" s="318">
        <v>2.034388</v>
      </c>
      <c r="J185" s="166">
        <v>60.369537</v>
      </c>
      <c r="K185" s="315">
        <v>1.257448</v>
      </c>
      <c r="L185" s="314">
        <v>59.7389</v>
      </c>
      <c r="M185" s="166">
        <v>43.204111</v>
      </c>
      <c r="N185" s="315">
        <v>2.081368</v>
      </c>
      <c r="O185" s="319">
        <v>2.325347</v>
      </c>
    </row>
    <row r="186" spans="2:15" s="156" customFormat="1" ht="15.75" customHeight="1">
      <c r="B186" s="641"/>
      <c r="C186" s="168" t="s">
        <v>326</v>
      </c>
      <c r="D186" s="166">
        <v>5844.081958</v>
      </c>
      <c r="E186" s="315">
        <v>41.512293</v>
      </c>
      <c r="F186" s="314">
        <v>5844.081958</v>
      </c>
      <c r="G186" s="166">
        <v>692.106402</v>
      </c>
      <c r="H186" s="315">
        <v>25.945184</v>
      </c>
      <c r="I186" s="318">
        <v>26.146436</v>
      </c>
      <c r="J186" s="299">
        <v>6391.271991</v>
      </c>
      <c r="K186" s="313">
        <v>41.652149</v>
      </c>
      <c r="L186" s="312">
        <v>6391.271991</v>
      </c>
      <c r="M186" s="299">
        <v>755.080365</v>
      </c>
      <c r="N186" s="313">
        <v>26.032593</v>
      </c>
      <c r="O186" s="326">
        <v>35.361251</v>
      </c>
    </row>
    <row r="187" spans="2:15" s="156" customFormat="1" ht="15.75" customHeight="1">
      <c r="B187" s="641"/>
      <c r="C187" s="167" t="s">
        <v>327</v>
      </c>
      <c r="D187" s="166">
        <v>0</v>
      </c>
      <c r="E187" s="315">
        <v>0</v>
      </c>
      <c r="F187" s="314">
        <v>0</v>
      </c>
      <c r="G187" s="166">
        <v>0</v>
      </c>
      <c r="H187" s="315">
        <v>0</v>
      </c>
      <c r="I187" s="318">
        <v>0</v>
      </c>
      <c r="J187" s="299">
        <v>0</v>
      </c>
      <c r="K187" s="313">
        <v>0</v>
      </c>
      <c r="L187" s="312">
        <v>0</v>
      </c>
      <c r="M187" s="299">
        <v>0</v>
      </c>
      <c r="N187" s="313">
        <v>0</v>
      </c>
      <c r="O187" s="326">
        <v>0</v>
      </c>
    </row>
    <row r="188" spans="2:15" s="156" customFormat="1" ht="15.75" customHeight="1">
      <c r="B188" s="641"/>
      <c r="C188" s="167" t="s">
        <v>328</v>
      </c>
      <c r="D188" s="166">
        <v>243.04634</v>
      </c>
      <c r="E188" s="315">
        <v>9.209227</v>
      </c>
      <c r="F188" s="314">
        <v>225.58635</v>
      </c>
      <c r="G188" s="166">
        <v>109.633824</v>
      </c>
      <c r="H188" s="315">
        <v>3.6683</v>
      </c>
      <c r="I188" s="318">
        <v>11.10755</v>
      </c>
      <c r="J188" s="299">
        <v>252.12001</v>
      </c>
      <c r="K188" s="313">
        <v>8.604925</v>
      </c>
      <c r="L188" s="312">
        <v>234.251643</v>
      </c>
      <c r="M188" s="299">
        <v>123.512646</v>
      </c>
      <c r="N188" s="313">
        <v>12.530542</v>
      </c>
      <c r="O188" s="326">
        <v>10.205752</v>
      </c>
    </row>
    <row r="189" spans="2:15" s="156" customFormat="1" ht="15.75" customHeight="1">
      <c r="B189" s="641"/>
      <c r="C189" s="168" t="s">
        <v>329</v>
      </c>
      <c r="D189" s="166">
        <v>243.04634</v>
      </c>
      <c r="E189" s="315">
        <v>9.209227</v>
      </c>
      <c r="F189" s="314">
        <v>225.58635</v>
      </c>
      <c r="G189" s="166">
        <v>109.633824</v>
      </c>
      <c r="H189" s="315">
        <v>3.6683</v>
      </c>
      <c r="I189" s="318">
        <v>11.10755</v>
      </c>
      <c r="J189" s="299">
        <v>252.120011</v>
      </c>
      <c r="K189" s="313">
        <v>8.604925</v>
      </c>
      <c r="L189" s="312">
        <v>234.251642</v>
      </c>
      <c r="M189" s="299">
        <v>123.512646</v>
      </c>
      <c r="N189" s="313">
        <v>12.530542</v>
      </c>
      <c r="O189" s="326">
        <v>10.205752</v>
      </c>
    </row>
    <row r="190" spans="2:15" s="156" customFormat="1" ht="15.75" customHeight="1">
      <c r="B190" s="641"/>
      <c r="C190" s="168" t="s">
        <v>330</v>
      </c>
      <c r="D190" s="166">
        <v>0</v>
      </c>
      <c r="E190" s="315">
        <v>0</v>
      </c>
      <c r="F190" s="314">
        <v>0</v>
      </c>
      <c r="G190" s="166">
        <v>0</v>
      </c>
      <c r="H190" s="315">
        <v>0</v>
      </c>
      <c r="I190" s="318">
        <v>0</v>
      </c>
      <c r="J190" s="299">
        <v>0</v>
      </c>
      <c r="K190" s="313">
        <v>0</v>
      </c>
      <c r="L190" s="312">
        <v>0</v>
      </c>
      <c r="M190" s="299">
        <v>0</v>
      </c>
      <c r="N190" s="313">
        <v>0</v>
      </c>
      <c r="O190" s="326">
        <v>0</v>
      </c>
    </row>
    <row r="191" spans="2:15" s="156" customFormat="1" ht="15.75" customHeight="1">
      <c r="B191" s="641"/>
      <c r="C191" s="162" t="s">
        <v>309</v>
      </c>
      <c r="D191" s="166">
        <v>0</v>
      </c>
      <c r="E191" s="315">
        <v>0</v>
      </c>
      <c r="F191" s="314">
        <v>0</v>
      </c>
      <c r="G191" s="166">
        <v>0</v>
      </c>
      <c r="H191" s="315">
        <v>0</v>
      </c>
      <c r="I191" s="318">
        <v>0</v>
      </c>
      <c r="J191" s="299">
        <v>0.073333</v>
      </c>
      <c r="K191" s="313">
        <v>0</v>
      </c>
      <c r="L191" s="312">
        <v>0.073333</v>
      </c>
      <c r="M191" s="299">
        <v>0.183333</v>
      </c>
      <c r="N191" s="313">
        <v>0</v>
      </c>
      <c r="O191" s="326">
        <v>0</v>
      </c>
    </row>
    <row r="192" spans="2:15" s="156" customFormat="1" ht="15.75" customHeight="1">
      <c r="B192" s="641"/>
      <c r="C192" s="162" t="s">
        <v>310</v>
      </c>
      <c r="D192" s="151"/>
      <c r="E192" s="150"/>
      <c r="F192" s="185"/>
      <c r="G192" s="151"/>
      <c r="H192" s="150"/>
      <c r="I192" s="151"/>
      <c r="J192" s="151"/>
      <c r="K192" s="150"/>
      <c r="L192" s="185"/>
      <c r="M192" s="151"/>
      <c r="N192" s="150"/>
      <c r="O192" s="186"/>
    </row>
    <row r="193" spans="2:15" s="156" customFormat="1" ht="15.75" customHeight="1">
      <c r="B193" s="641"/>
      <c r="C193" s="173" t="s">
        <v>331</v>
      </c>
      <c r="D193" s="176"/>
      <c r="E193" s="187"/>
      <c r="F193" s="188"/>
      <c r="G193" s="176"/>
      <c r="H193" s="187"/>
      <c r="I193" s="176"/>
      <c r="J193" s="176"/>
      <c r="K193" s="187"/>
      <c r="L193" s="188"/>
      <c r="M193" s="176"/>
      <c r="N193" s="187"/>
      <c r="O193" s="177"/>
    </row>
    <row r="194" spans="2:15" s="156" customFormat="1" ht="19.5" customHeight="1" thickBot="1">
      <c r="B194" s="642"/>
      <c r="C194" s="144" t="s">
        <v>332</v>
      </c>
      <c r="D194" s="178"/>
      <c r="E194" s="189"/>
      <c r="F194" s="190"/>
      <c r="G194" s="182"/>
      <c r="H194" s="189"/>
      <c r="I194" s="182"/>
      <c r="J194" s="182"/>
      <c r="K194" s="189"/>
      <c r="L194" s="190"/>
      <c r="M194" s="182"/>
      <c r="N194" s="189"/>
      <c r="O194" s="183"/>
    </row>
    <row r="195" spans="2:15" s="156" customFormat="1" ht="14.25">
      <c r="B195" s="147" t="s">
        <v>313</v>
      </c>
      <c r="C195" s="131"/>
      <c r="D195" s="131"/>
      <c r="E195" s="131"/>
      <c r="F195" s="131"/>
      <c r="G195" s="131"/>
      <c r="H195" s="131"/>
      <c r="I195" s="148"/>
      <c r="J195" s="131"/>
      <c r="K195" s="131"/>
      <c r="L195" s="131"/>
      <c r="M195" s="131"/>
      <c r="N195" s="131"/>
      <c r="O195" s="131"/>
    </row>
    <row r="196" spans="2:9" s="156" customFormat="1" ht="22.5">
      <c r="B196" s="191"/>
      <c r="I196" s="192"/>
    </row>
    <row r="197" spans="2:9" s="156" customFormat="1" ht="23.25" thickBot="1">
      <c r="B197" s="191"/>
      <c r="I197" s="192"/>
    </row>
    <row r="198" spans="2:15" s="156" customFormat="1" ht="32.25" customHeight="1" thickBot="1">
      <c r="B198" s="130"/>
      <c r="C198" s="134"/>
      <c r="D198" s="647" t="s">
        <v>318</v>
      </c>
      <c r="E198" s="648"/>
      <c r="F198" s="648"/>
      <c r="G198" s="648"/>
      <c r="H198" s="648"/>
      <c r="I198" s="648"/>
      <c r="J198" s="648"/>
      <c r="K198" s="648"/>
      <c r="L198" s="648"/>
      <c r="M198" s="648"/>
      <c r="N198" s="648"/>
      <c r="O198" s="649"/>
    </row>
    <row r="199" spans="2:15" s="156" customFormat="1" ht="32.25" customHeight="1" thickBot="1">
      <c r="B199" s="130"/>
      <c r="C199" s="134"/>
      <c r="D199" s="647" t="s">
        <v>11</v>
      </c>
      <c r="E199" s="648"/>
      <c r="F199" s="648"/>
      <c r="G199" s="648"/>
      <c r="H199" s="648"/>
      <c r="I199" s="649"/>
      <c r="J199" s="647" t="s">
        <v>12</v>
      </c>
      <c r="K199" s="648"/>
      <c r="L199" s="648"/>
      <c r="M199" s="648"/>
      <c r="N199" s="648"/>
      <c r="O199" s="649"/>
    </row>
    <row r="200" spans="2:15" s="156" customFormat="1" ht="51" customHeight="1">
      <c r="B200" s="135"/>
      <c r="C200" s="134"/>
      <c r="D200" s="643" t="s">
        <v>289</v>
      </c>
      <c r="E200" s="663"/>
      <c r="F200" s="664" t="s">
        <v>290</v>
      </c>
      <c r="G200" s="659" t="s">
        <v>291</v>
      </c>
      <c r="H200" s="660"/>
      <c r="I200" s="661" t="s">
        <v>292</v>
      </c>
      <c r="J200" s="643" t="s">
        <v>289</v>
      </c>
      <c r="K200" s="663"/>
      <c r="L200" s="664" t="s">
        <v>290</v>
      </c>
      <c r="M200" s="659" t="s">
        <v>291</v>
      </c>
      <c r="N200" s="660"/>
      <c r="O200" s="661" t="s">
        <v>292</v>
      </c>
    </row>
    <row r="201" spans="2:15" s="156" customFormat="1" ht="33" customHeight="1" thickBot="1">
      <c r="B201" s="184">
        <v>8</v>
      </c>
      <c r="C201" s="502" t="s">
        <v>10</v>
      </c>
      <c r="D201" s="158"/>
      <c r="E201" s="159" t="s">
        <v>319</v>
      </c>
      <c r="F201" s="665"/>
      <c r="G201" s="158"/>
      <c r="H201" s="159" t="s">
        <v>319</v>
      </c>
      <c r="I201" s="662"/>
      <c r="J201" s="158"/>
      <c r="K201" s="159" t="s">
        <v>319</v>
      </c>
      <c r="L201" s="665"/>
      <c r="M201" s="158"/>
      <c r="N201" s="159" t="s">
        <v>319</v>
      </c>
      <c r="O201" s="662"/>
    </row>
    <row r="202" spans="2:15" s="156" customFormat="1" ht="15.75" customHeight="1">
      <c r="B202" s="640" t="s">
        <v>483</v>
      </c>
      <c r="C202" s="160" t="s">
        <v>320</v>
      </c>
      <c r="D202" s="166">
        <v>0</v>
      </c>
      <c r="E202" s="315">
        <v>0</v>
      </c>
      <c r="F202" s="321">
        <v>0</v>
      </c>
      <c r="G202" s="322">
        <v>0</v>
      </c>
      <c r="H202" s="317">
        <v>0</v>
      </c>
      <c r="I202" s="323">
        <v>0</v>
      </c>
      <c r="J202" s="299">
        <v>0</v>
      </c>
      <c r="K202" s="313">
        <v>0</v>
      </c>
      <c r="L202" s="311">
        <v>0</v>
      </c>
      <c r="M202" s="297">
        <v>0</v>
      </c>
      <c r="N202" s="324">
        <v>0</v>
      </c>
      <c r="O202" s="325">
        <v>0</v>
      </c>
    </row>
    <row r="203" spans="2:15" s="156" customFormat="1" ht="15.75" customHeight="1">
      <c r="B203" s="641"/>
      <c r="C203" s="161" t="s">
        <v>299</v>
      </c>
      <c r="D203" s="166">
        <v>91.765164</v>
      </c>
      <c r="E203" s="315">
        <v>0.001</v>
      </c>
      <c r="F203" s="314">
        <v>0.648956</v>
      </c>
      <c r="G203" s="166">
        <v>0.714783</v>
      </c>
      <c r="H203" s="315">
        <v>0.00025</v>
      </c>
      <c r="I203" s="318">
        <v>0.005009</v>
      </c>
      <c r="J203" s="299">
        <v>15.511301</v>
      </c>
      <c r="K203" s="313">
        <v>0.001</v>
      </c>
      <c r="L203" s="312">
        <v>0.669925</v>
      </c>
      <c r="M203" s="299">
        <v>0.715272</v>
      </c>
      <c r="N203" s="313">
        <v>0.00025</v>
      </c>
      <c r="O203" s="326">
        <v>0.001848</v>
      </c>
    </row>
    <row r="204" spans="2:15" s="156" customFormat="1" ht="15.75" customHeight="1">
      <c r="B204" s="641"/>
      <c r="C204" s="162" t="s">
        <v>321</v>
      </c>
      <c r="D204" s="166">
        <v>265.562381</v>
      </c>
      <c r="E204" s="315">
        <v>0.043392</v>
      </c>
      <c r="F204" s="314">
        <v>173.026952</v>
      </c>
      <c r="G204" s="166">
        <v>185.011525</v>
      </c>
      <c r="H204" s="315">
        <v>0.009216</v>
      </c>
      <c r="I204" s="318">
        <v>3.058043</v>
      </c>
      <c r="J204" s="166">
        <v>289.918337</v>
      </c>
      <c r="K204" s="315">
        <v>0.005282</v>
      </c>
      <c r="L204" s="314">
        <v>222.384143</v>
      </c>
      <c r="M204" s="166">
        <v>146.38137</v>
      </c>
      <c r="N204" s="315">
        <v>0.001267</v>
      </c>
      <c r="O204" s="319">
        <v>1.436735</v>
      </c>
    </row>
    <row r="205" spans="2:15" s="156" customFormat="1" ht="15.75" customHeight="1">
      <c r="B205" s="641"/>
      <c r="C205" s="163" t="s">
        <v>322</v>
      </c>
      <c r="D205" s="166">
        <v>0</v>
      </c>
      <c r="E205" s="315">
        <v>0</v>
      </c>
      <c r="F205" s="314">
        <v>0</v>
      </c>
      <c r="G205" s="166">
        <v>0</v>
      </c>
      <c r="H205" s="315">
        <v>0</v>
      </c>
      <c r="I205" s="318">
        <v>0</v>
      </c>
      <c r="J205" s="166">
        <v>0</v>
      </c>
      <c r="K205" s="315">
        <v>0</v>
      </c>
      <c r="L205" s="314">
        <v>0</v>
      </c>
      <c r="M205" s="166">
        <v>0</v>
      </c>
      <c r="N205" s="315">
        <v>0</v>
      </c>
      <c r="O205" s="319">
        <v>0</v>
      </c>
    </row>
    <row r="206" spans="2:15" s="156" customFormat="1" ht="15.75" customHeight="1">
      <c r="B206" s="641"/>
      <c r="C206" s="163" t="s">
        <v>323</v>
      </c>
      <c r="D206" s="166">
        <v>0.166672</v>
      </c>
      <c r="E206" s="315">
        <v>0</v>
      </c>
      <c r="F206" s="314">
        <v>0.166672</v>
      </c>
      <c r="G206" s="166">
        <v>0.098856</v>
      </c>
      <c r="H206" s="315">
        <v>0</v>
      </c>
      <c r="I206" s="318">
        <v>0.000567</v>
      </c>
      <c r="J206" s="166">
        <v>8E-06</v>
      </c>
      <c r="K206" s="315">
        <v>0</v>
      </c>
      <c r="L206" s="314">
        <v>8E-06</v>
      </c>
      <c r="M206" s="166">
        <v>5E-06</v>
      </c>
      <c r="N206" s="315">
        <v>0</v>
      </c>
      <c r="O206" s="319">
        <v>0</v>
      </c>
    </row>
    <row r="207" spans="2:15" s="156" customFormat="1" ht="15.75" customHeight="1">
      <c r="B207" s="641"/>
      <c r="C207" s="162" t="s">
        <v>302</v>
      </c>
      <c r="D207" s="166">
        <v>0.545555</v>
      </c>
      <c r="E207" s="315">
        <v>3.2E-05</v>
      </c>
      <c r="F207" s="314">
        <v>0.545555</v>
      </c>
      <c r="G207" s="166">
        <v>0.054921</v>
      </c>
      <c r="H207" s="315">
        <v>0.000131</v>
      </c>
      <c r="I207" s="318">
        <v>0.000179</v>
      </c>
      <c r="J207" s="166">
        <v>0.508699</v>
      </c>
      <c r="K207" s="315">
        <v>0.036039</v>
      </c>
      <c r="L207" s="314">
        <v>0.508699</v>
      </c>
      <c r="M207" s="166">
        <v>0.036698</v>
      </c>
      <c r="N207" s="315">
        <v>0.00025</v>
      </c>
      <c r="O207" s="319">
        <v>0.003585</v>
      </c>
    </row>
    <row r="208" spans="2:15" s="156" customFormat="1" ht="15.75" customHeight="1">
      <c r="B208" s="641"/>
      <c r="C208" s="167" t="s">
        <v>324</v>
      </c>
      <c r="D208" s="166">
        <v>0.545501</v>
      </c>
      <c r="E208" s="315">
        <v>0</v>
      </c>
      <c r="F208" s="314">
        <v>0.545501</v>
      </c>
      <c r="G208" s="166">
        <v>0.054742</v>
      </c>
      <c r="H208" s="315">
        <v>0</v>
      </c>
      <c r="I208" s="318">
        <v>0.000145</v>
      </c>
      <c r="J208" s="299">
        <v>0.508631</v>
      </c>
      <c r="K208" s="313">
        <v>0.035971</v>
      </c>
      <c r="L208" s="312">
        <v>0.508631</v>
      </c>
      <c r="M208" s="299">
        <v>0.036448</v>
      </c>
      <c r="N208" s="313">
        <v>0</v>
      </c>
      <c r="O208" s="326">
        <v>0.003524</v>
      </c>
    </row>
    <row r="209" spans="2:15" s="156" customFormat="1" ht="15.75" customHeight="1">
      <c r="B209" s="641"/>
      <c r="C209" s="168" t="s">
        <v>325</v>
      </c>
      <c r="D209" s="166">
        <v>0</v>
      </c>
      <c r="E209" s="315">
        <v>0</v>
      </c>
      <c r="F209" s="314">
        <v>0</v>
      </c>
      <c r="G209" s="166">
        <v>0</v>
      </c>
      <c r="H209" s="315">
        <v>0</v>
      </c>
      <c r="I209" s="318">
        <v>0</v>
      </c>
      <c r="J209" s="299">
        <v>0</v>
      </c>
      <c r="K209" s="313">
        <v>0</v>
      </c>
      <c r="L209" s="312">
        <v>0</v>
      </c>
      <c r="M209" s="299">
        <v>0</v>
      </c>
      <c r="N209" s="313">
        <v>0</v>
      </c>
      <c r="O209" s="326">
        <v>0</v>
      </c>
    </row>
    <row r="210" spans="2:15" s="156" customFormat="1" ht="15.75" customHeight="1">
      <c r="B210" s="641"/>
      <c r="C210" s="168" t="s">
        <v>326</v>
      </c>
      <c r="D210" s="166">
        <v>0.545501</v>
      </c>
      <c r="E210" s="315">
        <v>0</v>
      </c>
      <c r="F210" s="314">
        <v>0.545501</v>
      </c>
      <c r="G210" s="166">
        <v>0.054742</v>
      </c>
      <c r="H210" s="315">
        <v>0</v>
      </c>
      <c r="I210" s="318">
        <v>0.000145</v>
      </c>
      <c r="J210" s="299">
        <v>0.508631</v>
      </c>
      <c r="K210" s="313">
        <v>0.035971</v>
      </c>
      <c r="L210" s="312">
        <v>0.508631</v>
      </c>
      <c r="M210" s="299">
        <v>0.036448</v>
      </c>
      <c r="N210" s="313">
        <v>0</v>
      </c>
      <c r="O210" s="326">
        <v>0.003524</v>
      </c>
    </row>
    <row r="211" spans="2:15" s="156" customFormat="1" ht="15.75" customHeight="1">
      <c r="B211" s="641"/>
      <c r="C211" s="167" t="s">
        <v>327</v>
      </c>
      <c r="D211" s="166">
        <v>0</v>
      </c>
      <c r="E211" s="315">
        <v>0</v>
      </c>
      <c r="F211" s="314">
        <v>0</v>
      </c>
      <c r="G211" s="166">
        <v>0</v>
      </c>
      <c r="H211" s="315">
        <v>0</v>
      </c>
      <c r="I211" s="318">
        <v>0</v>
      </c>
      <c r="J211" s="299">
        <v>0</v>
      </c>
      <c r="K211" s="313">
        <v>0</v>
      </c>
      <c r="L211" s="312">
        <v>0</v>
      </c>
      <c r="M211" s="299">
        <v>0</v>
      </c>
      <c r="N211" s="313">
        <v>0</v>
      </c>
      <c r="O211" s="326">
        <v>0</v>
      </c>
    </row>
    <row r="212" spans="2:15" s="156" customFormat="1" ht="15.75" customHeight="1">
      <c r="B212" s="641"/>
      <c r="C212" s="167" t="s">
        <v>328</v>
      </c>
      <c r="D212" s="166">
        <v>5.4E-05</v>
      </c>
      <c r="E212" s="315">
        <v>3.2E-05</v>
      </c>
      <c r="F212" s="314">
        <v>5.4E-05</v>
      </c>
      <c r="G212" s="166">
        <v>0.000179</v>
      </c>
      <c r="H212" s="315">
        <v>0.000131</v>
      </c>
      <c r="I212" s="318">
        <v>3.4E-05</v>
      </c>
      <c r="J212" s="299">
        <v>6.8E-05</v>
      </c>
      <c r="K212" s="313">
        <v>6.8E-05</v>
      </c>
      <c r="L212" s="312">
        <v>6.8E-05</v>
      </c>
      <c r="M212" s="299">
        <v>0.00025</v>
      </c>
      <c r="N212" s="313">
        <v>0.00025</v>
      </c>
      <c r="O212" s="326">
        <v>6.1E-05</v>
      </c>
    </row>
    <row r="213" spans="2:15" s="156" customFormat="1" ht="15.75" customHeight="1">
      <c r="B213" s="641"/>
      <c r="C213" s="168" t="s">
        <v>329</v>
      </c>
      <c r="D213" s="166">
        <v>5.4E-05</v>
      </c>
      <c r="E213" s="315">
        <v>3.2E-05</v>
      </c>
      <c r="F213" s="314">
        <v>5.4E-05</v>
      </c>
      <c r="G213" s="166">
        <v>0.000179</v>
      </c>
      <c r="H213" s="315">
        <v>0.000131</v>
      </c>
      <c r="I213" s="318">
        <v>3.4E-05</v>
      </c>
      <c r="J213" s="299">
        <v>6.8E-05</v>
      </c>
      <c r="K213" s="313">
        <v>6.8E-05</v>
      </c>
      <c r="L213" s="312">
        <v>6.8E-05</v>
      </c>
      <c r="M213" s="299">
        <v>0.00025</v>
      </c>
      <c r="N213" s="313">
        <v>0.00025</v>
      </c>
      <c r="O213" s="326">
        <v>6.1E-05</v>
      </c>
    </row>
    <row r="214" spans="2:15" s="156" customFormat="1" ht="15.75" customHeight="1">
      <c r="B214" s="641"/>
      <c r="C214" s="168" t="s">
        <v>330</v>
      </c>
      <c r="D214" s="166">
        <v>0</v>
      </c>
      <c r="E214" s="315">
        <v>0</v>
      </c>
      <c r="F214" s="314">
        <v>0</v>
      </c>
      <c r="G214" s="166">
        <v>0</v>
      </c>
      <c r="H214" s="315">
        <v>0</v>
      </c>
      <c r="I214" s="318">
        <v>0</v>
      </c>
      <c r="J214" s="299">
        <v>0</v>
      </c>
      <c r="K214" s="313">
        <v>0</v>
      </c>
      <c r="L214" s="312">
        <v>0</v>
      </c>
      <c r="M214" s="299">
        <v>0</v>
      </c>
      <c r="N214" s="313">
        <v>0</v>
      </c>
      <c r="O214" s="326">
        <v>0</v>
      </c>
    </row>
    <row r="215" spans="2:15" s="156" customFormat="1" ht="15.75" customHeight="1">
      <c r="B215" s="641"/>
      <c r="C215" s="162" t="s">
        <v>309</v>
      </c>
      <c r="D215" s="166">
        <v>0</v>
      </c>
      <c r="E215" s="315">
        <v>0</v>
      </c>
      <c r="F215" s="314">
        <v>0</v>
      </c>
      <c r="G215" s="166">
        <v>0</v>
      </c>
      <c r="H215" s="315">
        <v>0</v>
      </c>
      <c r="I215" s="318">
        <v>0</v>
      </c>
      <c r="J215" s="299">
        <v>0</v>
      </c>
      <c r="K215" s="313">
        <v>0</v>
      </c>
      <c r="L215" s="312">
        <v>0</v>
      </c>
      <c r="M215" s="299">
        <v>0</v>
      </c>
      <c r="N215" s="313">
        <v>0</v>
      </c>
      <c r="O215" s="326">
        <v>0</v>
      </c>
    </row>
    <row r="216" spans="2:15" s="156" customFormat="1" ht="15.75" customHeight="1">
      <c r="B216" s="641"/>
      <c r="C216" s="162" t="s">
        <v>310</v>
      </c>
      <c r="D216" s="151"/>
      <c r="E216" s="150"/>
      <c r="F216" s="185"/>
      <c r="G216" s="151"/>
      <c r="H216" s="150"/>
      <c r="I216" s="151"/>
      <c r="J216" s="151"/>
      <c r="K216" s="150"/>
      <c r="L216" s="185"/>
      <c r="M216" s="151"/>
      <c r="N216" s="150"/>
      <c r="O216" s="186"/>
    </row>
    <row r="217" spans="2:15" s="156" customFormat="1" ht="15.75" customHeight="1">
      <c r="B217" s="641"/>
      <c r="C217" s="173" t="s">
        <v>331</v>
      </c>
      <c r="D217" s="176"/>
      <c r="E217" s="187"/>
      <c r="F217" s="188"/>
      <c r="G217" s="176"/>
      <c r="H217" s="187"/>
      <c r="I217" s="176"/>
      <c r="J217" s="176"/>
      <c r="K217" s="187"/>
      <c r="L217" s="188"/>
      <c r="M217" s="176"/>
      <c r="N217" s="187"/>
      <c r="O217" s="177"/>
    </row>
    <row r="218" spans="2:15" s="156" customFormat="1" ht="19.5" customHeight="1" thickBot="1">
      <c r="B218" s="642"/>
      <c r="C218" s="144" t="s">
        <v>332</v>
      </c>
      <c r="D218" s="178"/>
      <c r="E218" s="189"/>
      <c r="F218" s="190"/>
      <c r="G218" s="182"/>
      <c r="H218" s="189"/>
      <c r="I218" s="182"/>
      <c r="J218" s="182"/>
      <c r="K218" s="189"/>
      <c r="L218" s="190"/>
      <c r="M218" s="182"/>
      <c r="N218" s="189"/>
      <c r="O218" s="183"/>
    </row>
    <row r="219" spans="2:15" s="156" customFormat="1" ht="14.25">
      <c r="B219" s="147" t="s">
        <v>313</v>
      </c>
      <c r="C219" s="131"/>
      <c r="D219" s="131"/>
      <c r="E219" s="131"/>
      <c r="F219" s="131"/>
      <c r="G219" s="131"/>
      <c r="H219" s="131"/>
      <c r="I219" s="148"/>
      <c r="J219" s="131"/>
      <c r="K219" s="131"/>
      <c r="L219" s="131"/>
      <c r="M219" s="131"/>
      <c r="N219" s="131"/>
      <c r="O219" s="131"/>
    </row>
    <row r="220" spans="2:9" s="156" customFormat="1" ht="22.5">
      <c r="B220" s="191"/>
      <c r="I220" s="192"/>
    </row>
    <row r="221" spans="2:9" s="156" customFormat="1" ht="23.25" thickBot="1">
      <c r="B221" s="191"/>
      <c r="I221" s="192"/>
    </row>
    <row r="222" spans="2:15" s="156" customFormat="1" ht="32.25" customHeight="1" thickBot="1">
      <c r="B222" s="130"/>
      <c r="C222" s="134"/>
      <c r="D222" s="647" t="s">
        <v>318</v>
      </c>
      <c r="E222" s="648"/>
      <c r="F222" s="648"/>
      <c r="G222" s="648"/>
      <c r="H222" s="648"/>
      <c r="I222" s="648"/>
      <c r="J222" s="648"/>
      <c r="K222" s="648"/>
      <c r="L222" s="648"/>
      <c r="M222" s="648"/>
      <c r="N222" s="648"/>
      <c r="O222" s="649"/>
    </row>
    <row r="223" spans="2:15" s="156" customFormat="1" ht="32.25" customHeight="1" thickBot="1">
      <c r="B223" s="130"/>
      <c r="C223" s="134"/>
      <c r="D223" s="647" t="s">
        <v>11</v>
      </c>
      <c r="E223" s="648"/>
      <c r="F223" s="648"/>
      <c r="G223" s="648"/>
      <c r="H223" s="648"/>
      <c r="I223" s="649"/>
      <c r="J223" s="647" t="s">
        <v>12</v>
      </c>
      <c r="K223" s="648"/>
      <c r="L223" s="648"/>
      <c r="M223" s="648"/>
      <c r="N223" s="648"/>
      <c r="O223" s="649"/>
    </row>
    <row r="224" spans="2:15" s="156" customFormat="1" ht="51" customHeight="1">
      <c r="B224" s="135"/>
      <c r="C224" s="134"/>
      <c r="D224" s="643" t="s">
        <v>289</v>
      </c>
      <c r="E224" s="663"/>
      <c r="F224" s="664" t="s">
        <v>290</v>
      </c>
      <c r="G224" s="659" t="s">
        <v>291</v>
      </c>
      <c r="H224" s="660"/>
      <c r="I224" s="661" t="s">
        <v>292</v>
      </c>
      <c r="J224" s="643" t="s">
        <v>289</v>
      </c>
      <c r="K224" s="663"/>
      <c r="L224" s="664" t="s">
        <v>290</v>
      </c>
      <c r="M224" s="659" t="s">
        <v>291</v>
      </c>
      <c r="N224" s="660"/>
      <c r="O224" s="661" t="s">
        <v>292</v>
      </c>
    </row>
    <row r="225" spans="2:15" s="156" customFormat="1" ht="33" customHeight="1" thickBot="1">
      <c r="B225" s="184">
        <v>9</v>
      </c>
      <c r="C225" s="502" t="s">
        <v>10</v>
      </c>
      <c r="D225" s="158"/>
      <c r="E225" s="159" t="s">
        <v>319</v>
      </c>
      <c r="F225" s="665"/>
      <c r="G225" s="158"/>
      <c r="H225" s="159" t="s">
        <v>319</v>
      </c>
      <c r="I225" s="662"/>
      <c r="J225" s="158"/>
      <c r="K225" s="159" t="s">
        <v>319</v>
      </c>
      <c r="L225" s="665"/>
      <c r="M225" s="158"/>
      <c r="N225" s="159" t="s">
        <v>319</v>
      </c>
      <c r="O225" s="662"/>
    </row>
    <row r="226" spans="2:15" s="156" customFormat="1" ht="15.75" customHeight="1">
      <c r="B226" s="640" t="s">
        <v>485</v>
      </c>
      <c r="C226" s="160" t="s">
        <v>320</v>
      </c>
      <c r="D226" s="166">
        <v>0</v>
      </c>
      <c r="E226" s="315">
        <v>0</v>
      </c>
      <c r="F226" s="321">
        <v>0</v>
      </c>
      <c r="G226" s="322">
        <v>0</v>
      </c>
      <c r="H226" s="317">
        <v>0</v>
      </c>
      <c r="I226" s="323">
        <v>0</v>
      </c>
      <c r="J226" s="299">
        <v>0</v>
      </c>
      <c r="K226" s="313">
        <v>0</v>
      </c>
      <c r="L226" s="311">
        <v>0</v>
      </c>
      <c r="M226" s="297">
        <v>0</v>
      </c>
      <c r="N226" s="324">
        <v>0</v>
      </c>
      <c r="O226" s="325">
        <v>0</v>
      </c>
    </row>
    <row r="227" spans="2:15" s="156" customFormat="1" ht="15.75" customHeight="1">
      <c r="B227" s="641"/>
      <c r="C227" s="161" t="s">
        <v>299</v>
      </c>
      <c r="D227" s="166">
        <v>244.123024</v>
      </c>
      <c r="E227" s="315">
        <v>0</v>
      </c>
      <c r="F227" s="314">
        <v>176.070479</v>
      </c>
      <c r="G227" s="166">
        <v>34.301115</v>
      </c>
      <c r="H227" s="315">
        <v>0</v>
      </c>
      <c r="I227" s="318">
        <v>0.05448</v>
      </c>
      <c r="J227" s="299">
        <v>320.785122</v>
      </c>
      <c r="K227" s="313">
        <v>0</v>
      </c>
      <c r="L227" s="312">
        <v>252.597354</v>
      </c>
      <c r="M227" s="299">
        <v>38.339868</v>
      </c>
      <c r="N227" s="313">
        <v>0</v>
      </c>
      <c r="O227" s="326">
        <v>0.474372</v>
      </c>
    </row>
    <row r="228" spans="2:15" s="156" customFormat="1" ht="15.75" customHeight="1">
      <c r="B228" s="641"/>
      <c r="C228" s="162" t="s">
        <v>321</v>
      </c>
      <c r="D228" s="166">
        <v>3557.769107</v>
      </c>
      <c r="E228" s="315">
        <v>42.354844</v>
      </c>
      <c r="F228" s="314">
        <v>1778.053028</v>
      </c>
      <c r="G228" s="166">
        <v>1003.60127</v>
      </c>
      <c r="H228" s="315">
        <v>7.979736</v>
      </c>
      <c r="I228" s="318">
        <v>35.911562</v>
      </c>
      <c r="J228" s="166">
        <v>4875.838124</v>
      </c>
      <c r="K228" s="315">
        <v>34.827018</v>
      </c>
      <c r="L228" s="314">
        <v>3066.938178</v>
      </c>
      <c r="M228" s="166">
        <v>1251.759778</v>
      </c>
      <c r="N228" s="315">
        <v>6.186943</v>
      </c>
      <c r="O228" s="319">
        <v>35.853639</v>
      </c>
    </row>
    <row r="229" spans="2:15" s="156" customFormat="1" ht="15.75" customHeight="1">
      <c r="B229" s="641"/>
      <c r="C229" s="163" t="s">
        <v>322</v>
      </c>
      <c r="D229" s="166">
        <v>30.993085</v>
      </c>
      <c r="E229" s="315">
        <v>0</v>
      </c>
      <c r="F229" s="314">
        <v>30.993085</v>
      </c>
      <c r="G229" s="166">
        <v>12.903263</v>
      </c>
      <c r="H229" s="315">
        <v>0</v>
      </c>
      <c r="I229" s="318">
        <v>0.238647</v>
      </c>
      <c r="J229" s="166">
        <v>39.579752</v>
      </c>
      <c r="K229" s="315">
        <v>0</v>
      </c>
      <c r="L229" s="314">
        <v>39.579752</v>
      </c>
      <c r="M229" s="166">
        <v>20.289496</v>
      </c>
      <c r="N229" s="315">
        <v>0</v>
      </c>
      <c r="O229" s="319">
        <v>0.684583</v>
      </c>
    </row>
    <row r="230" spans="2:15" s="156" customFormat="1" ht="15.75" customHeight="1">
      <c r="B230" s="641"/>
      <c r="C230" s="163" t="s">
        <v>323</v>
      </c>
      <c r="D230" s="166">
        <v>120.015</v>
      </c>
      <c r="E230" s="315">
        <v>0</v>
      </c>
      <c r="F230" s="314">
        <v>120.015</v>
      </c>
      <c r="G230" s="166">
        <v>82.234266</v>
      </c>
      <c r="H230" s="315">
        <v>0</v>
      </c>
      <c r="I230" s="318">
        <v>0.530616</v>
      </c>
      <c r="J230" s="166">
        <v>120.01</v>
      </c>
      <c r="K230" s="315">
        <v>0</v>
      </c>
      <c r="L230" s="314">
        <v>120.01</v>
      </c>
      <c r="M230" s="166">
        <v>98.900826</v>
      </c>
      <c r="N230" s="315">
        <v>0</v>
      </c>
      <c r="O230" s="319">
        <v>0.069621</v>
      </c>
    </row>
    <row r="231" spans="2:15" s="156" customFormat="1" ht="15.75" customHeight="1">
      <c r="B231" s="641"/>
      <c r="C231" s="162" t="s">
        <v>302</v>
      </c>
      <c r="D231" s="166">
        <v>7.381916</v>
      </c>
      <c r="E231" s="315">
        <v>0</v>
      </c>
      <c r="F231" s="314">
        <v>7.281916</v>
      </c>
      <c r="G231" s="166">
        <v>1.038045</v>
      </c>
      <c r="H231" s="315">
        <v>0</v>
      </c>
      <c r="I231" s="318">
        <v>0.00549</v>
      </c>
      <c r="J231" s="299">
        <v>7.309195</v>
      </c>
      <c r="K231" s="313">
        <v>0</v>
      </c>
      <c r="L231" s="312">
        <v>7.255695</v>
      </c>
      <c r="M231" s="299">
        <v>0.937939</v>
      </c>
      <c r="N231" s="313">
        <v>0</v>
      </c>
      <c r="O231" s="326">
        <v>0.00676</v>
      </c>
    </row>
    <row r="232" spans="2:15" s="156" customFormat="1" ht="15.75" customHeight="1">
      <c r="B232" s="641"/>
      <c r="C232" s="167" t="s">
        <v>324</v>
      </c>
      <c r="D232" s="166">
        <v>7.381916</v>
      </c>
      <c r="E232" s="315">
        <v>0</v>
      </c>
      <c r="F232" s="314">
        <v>7.281916</v>
      </c>
      <c r="G232" s="166">
        <v>1.038045</v>
      </c>
      <c r="H232" s="315">
        <v>0</v>
      </c>
      <c r="I232" s="318">
        <v>0.00549</v>
      </c>
      <c r="J232" s="299">
        <v>7.309195</v>
      </c>
      <c r="K232" s="313">
        <v>0</v>
      </c>
      <c r="L232" s="312">
        <v>7.255695</v>
      </c>
      <c r="M232" s="299">
        <v>0.937939</v>
      </c>
      <c r="N232" s="313">
        <v>0</v>
      </c>
      <c r="O232" s="326">
        <v>0.00676</v>
      </c>
    </row>
    <row r="233" spans="2:15" s="156" customFormat="1" ht="15.75" customHeight="1">
      <c r="B233" s="641"/>
      <c r="C233" s="168" t="s">
        <v>325</v>
      </c>
      <c r="D233" s="166">
        <v>0</v>
      </c>
      <c r="E233" s="315">
        <v>0</v>
      </c>
      <c r="F233" s="314">
        <v>0</v>
      </c>
      <c r="G233" s="166">
        <v>0</v>
      </c>
      <c r="H233" s="315">
        <v>0</v>
      </c>
      <c r="I233" s="318">
        <v>0</v>
      </c>
      <c r="J233" s="299">
        <v>0</v>
      </c>
      <c r="K233" s="313">
        <v>0</v>
      </c>
      <c r="L233" s="312">
        <v>0</v>
      </c>
      <c r="M233" s="299">
        <v>0</v>
      </c>
      <c r="N233" s="313">
        <v>0</v>
      </c>
      <c r="O233" s="326">
        <v>0</v>
      </c>
    </row>
    <row r="234" spans="2:15" s="156" customFormat="1" ht="15.75" customHeight="1">
      <c r="B234" s="641"/>
      <c r="C234" s="168" t="s">
        <v>326</v>
      </c>
      <c r="D234" s="166">
        <v>7.381916</v>
      </c>
      <c r="E234" s="315">
        <v>0</v>
      </c>
      <c r="F234" s="314">
        <v>7.281916</v>
      </c>
      <c r="G234" s="166">
        <v>1.038045</v>
      </c>
      <c r="H234" s="315">
        <v>0</v>
      </c>
      <c r="I234" s="318">
        <v>0.00549</v>
      </c>
      <c r="J234" s="299">
        <v>7.309195</v>
      </c>
      <c r="K234" s="313">
        <v>0</v>
      </c>
      <c r="L234" s="312">
        <v>7.255695</v>
      </c>
      <c r="M234" s="299">
        <v>0.937939</v>
      </c>
      <c r="N234" s="313">
        <v>0</v>
      </c>
      <c r="O234" s="326">
        <v>0.00676</v>
      </c>
    </row>
    <row r="235" spans="2:15" s="156" customFormat="1" ht="15.75" customHeight="1">
      <c r="B235" s="641"/>
      <c r="C235" s="167" t="s">
        <v>327</v>
      </c>
      <c r="D235" s="166">
        <v>0</v>
      </c>
      <c r="E235" s="315">
        <v>0</v>
      </c>
      <c r="F235" s="314">
        <v>0</v>
      </c>
      <c r="G235" s="166">
        <v>0</v>
      </c>
      <c r="H235" s="315">
        <v>0</v>
      </c>
      <c r="I235" s="318">
        <v>0</v>
      </c>
      <c r="J235" s="299">
        <v>0</v>
      </c>
      <c r="K235" s="313">
        <v>0</v>
      </c>
      <c r="L235" s="312">
        <v>0</v>
      </c>
      <c r="M235" s="299">
        <v>0</v>
      </c>
      <c r="N235" s="313">
        <v>0</v>
      </c>
      <c r="O235" s="326">
        <v>0</v>
      </c>
    </row>
    <row r="236" spans="2:15" s="156" customFormat="1" ht="15.75" customHeight="1">
      <c r="B236" s="641"/>
      <c r="C236" s="167" t="s">
        <v>328</v>
      </c>
      <c r="D236" s="166">
        <v>0</v>
      </c>
      <c r="E236" s="315">
        <v>0</v>
      </c>
      <c r="F236" s="314">
        <v>0</v>
      </c>
      <c r="G236" s="166">
        <v>0</v>
      </c>
      <c r="H236" s="315">
        <v>0</v>
      </c>
      <c r="I236" s="318">
        <v>0</v>
      </c>
      <c r="J236" s="299">
        <v>0</v>
      </c>
      <c r="K236" s="313">
        <v>0</v>
      </c>
      <c r="L236" s="312">
        <v>0</v>
      </c>
      <c r="M236" s="299">
        <v>0</v>
      </c>
      <c r="N236" s="313">
        <v>0</v>
      </c>
      <c r="O236" s="326">
        <v>0</v>
      </c>
    </row>
    <row r="237" spans="2:15" s="156" customFormat="1" ht="15.75" customHeight="1">
      <c r="B237" s="641"/>
      <c r="C237" s="168" t="s">
        <v>329</v>
      </c>
      <c r="D237" s="166">
        <v>0</v>
      </c>
      <c r="E237" s="315">
        <v>0</v>
      </c>
      <c r="F237" s="314">
        <v>0</v>
      </c>
      <c r="G237" s="166">
        <v>0</v>
      </c>
      <c r="H237" s="315">
        <v>0</v>
      </c>
      <c r="I237" s="318">
        <v>0</v>
      </c>
      <c r="J237" s="299">
        <v>0</v>
      </c>
      <c r="K237" s="313">
        <v>0</v>
      </c>
      <c r="L237" s="312">
        <v>0</v>
      </c>
      <c r="M237" s="299">
        <v>0</v>
      </c>
      <c r="N237" s="313">
        <v>0</v>
      </c>
      <c r="O237" s="326">
        <v>0</v>
      </c>
    </row>
    <row r="238" spans="2:15" s="156" customFormat="1" ht="15.75" customHeight="1">
      <c r="B238" s="641"/>
      <c r="C238" s="168" t="s">
        <v>330</v>
      </c>
      <c r="D238" s="166">
        <v>0</v>
      </c>
      <c r="E238" s="315">
        <v>0</v>
      </c>
      <c r="F238" s="314">
        <v>0</v>
      </c>
      <c r="G238" s="166">
        <v>0</v>
      </c>
      <c r="H238" s="315">
        <v>0</v>
      </c>
      <c r="I238" s="318">
        <v>0</v>
      </c>
      <c r="J238" s="299">
        <v>0</v>
      </c>
      <c r="K238" s="313">
        <v>0</v>
      </c>
      <c r="L238" s="312">
        <v>0</v>
      </c>
      <c r="M238" s="299">
        <v>0</v>
      </c>
      <c r="N238" s="313">
        <v>0</v>
      </c>
      <c r="O238" s="326">
        <v>0</v>
      </c>
    </row>
    <row r="239" spans="2:15" s="156" customFormat="1" ht="15.75" customHeight="1">
      <c r="B239" s="641"/>
      <c r="C239" s="162" t="s">
        <v>309</v>
      </c>
      <c r="D239" s="166">
        <v>36.763141</v>
      </c>
      <c r="E239" s="315">
        <v>0.054685</v>
      </c>
      <c r="F239" s="314">
        <v>36.763141</v>
      </c>
      <c r="G239" s="166">
        <v>135.821292</v>
      </c>
      <c r="H239" s="315">
        <v>0</v>
      </c>
      <c r="I239" s="318">
        <v>0</v>
      </c>
      <c r="J239" s="299">
        <v>43.195776</v>
      </c>
      <c r="K239" s="313">
        <v>0.054685</v>
      </c>
      <c r="L239" s="312">
        <v>43.195776</v>
      </c>
      <c r="M239" s="299">
        <v>159.622037</v>
      </c>
      <c r="N239" s="313">
        <v>0</v>
      </c>
      <c r="O239" s="326">
        <v>0</v>
      </c>
    </row>
    <row r="240" spans="2:15" s="156" customFormat="1" ht="15.75" customHeight="1">
      <c r="B240" s="641"/>
      <c r="C240" s="162" t="s">
        <v>310</v>
      </c>
      <c r="D240" s="151"/>
      <c r="E240" s="150"/>
      <c r="F240" s="185"/>
      <c r="G240" s="151"/>
      <c r="H240" s="150"/>
      <c r="I240" s="151"/>
      <c r="J240" s="151"/>
      <c r="K240" s="150"/>
      <c r="L240" s="185"/>
      <c r="M240" s="151"/>
      <c r="N240" s="150"/>
      <c r="O240" s="186"/>
    </row>
    <row r="241" spans="2:15" s="156" customFormat="1" ht="15.75" customHeight="1">
      <c r="B241" s="641"/>
      <c r="C241" s="173" t="s">
        <v>331</v>
      </c>
      <c r="D241" s="176"/>
      <c r="E241" s="187"/>
      <c r="F241" s="188"/>
      <c r="G241" s="176"/>
      <c r="H241" s="187"/>
      <c r="I241" s="176"/>
      <c r="J241" s="176"/>
      <c r="K241" s="187"/>
      <c r="L241" s="188"/>
      <c r="M241" s="176"/>
      <c r="N241" s="187"/>
      <c r="O241" s="177"/>
    </row>
    <row r="242" spans="2:15" s="156" customFormat="1" ht="19.5" customHeight="1" thickBot="1">
      <c r="B242" s="642"/>
      <c r="C242" s="144" t="s">
        <v>332</v>
      </c>
      <c r="D242" s="178"/>
      <c r="E242" s="189"/>
      <c r="F242" s="190"/>
      <c r="G242" s="182"/>
      <c r="H242" s="189"/>
      <c r="I242" s="182"/>
      <c r="J242" s="182"/>
      <c r="K242" s="189"/>
      <c r="L242" s="190"/>
      <c r="M242" s="182"/>
      <c r="N242" s="189"/>
      <c r="O242" s="183"/>
    </row>
    <row r="243" spans="2:15" s="156" customFormat="1" ht="14.25">
      <c r="B243" s="147" t="s">
        <v>313</v>
      </c>
      <c r="C243" s="131"/>
      <c r="D243" s="131"/>
      <c r="E243" s="131"/>
      <c r="F243" s="131"/>
      <c r="G243" s="131"/>
      <c r="H243" s="131"/>
      <c r="I243" s="148"/>
      <c r="J243" s="131"/>
      <c r="K243" s="131"/>
      <c r="L243" s="131"/>
      <c r="M243" s="131"/>
      <c r="N243" s="131"/>
      <c r="O243" s="131"/>
    </row>
    <row r="244" spans="2:9" s="156" customFormat="1" ht="22.5">
      <c r="B244" s="191"/>
      <c r="I244" s="192"/>
    </row>
    <row r="245" spans="2:9" s="156" customFormat="1" ht="23.25" thickBot="1">
      <c r="B245" s="191"/>
      <c r="I245" s="192"/>
    </row>
    <row r="246" spans="2:15" s="156" customFormat="1" ht="32.25" customHeight="1" thickBot="1">
      <c r="B246" s="130"/>
      <c r="C246" s="134"/>
      <c r="D246" s="647" t="s">
        <v>318</v>
      </c>
      <c r="E246" s="648"/>
      <c r="F246" s="648"/>
      <c r="G246" s="648"/>
      <c r="H246" s="648"/>
      <c r="I246" s="648"/>
      <c r="J246" s="648"/>
      <c r="K246" s="648"/>
      <c r="L246" s="648"/>
      <c r="M246" s="648"/>
      <c r="N246" s="648"/>
      <c r="O246" s="649"/>
    </row>
    <row r="247" spans="2:15" s="156" customFormat="1" ht="32.25" customHeight="1" thickBot="1">
      <c r="B247" s="130"/>
      <c r="C247" s="134"/>
      <c r="D247" s="647" t="s">
        <v>11</v>
      </c>
      <c r="E247" s="648"/>
      <c r="F247" s="648"/>
      <c r="G247" s="648"/>
      <c r="H247" s="648"/>
      <c r="I247" s="649"/>
      <c r="J247" s="647" t="s">
        <v>12</v>
      </c>
      <c r="K247" s="648"/>
      <c r="L247" s="648"/>
      <c r="M247" s="648"/>
      <c r="N247" s="648"/>
      <c r="O247" s="649"/>
    </row>
    <row r="248" spans="2:15" s="156" customFormat="1" ht="51" customHeight="1">
      <c r="B248" s="135"/>
      <c r="C248" s="134"/>
      <c r="D248" s="643" t="s">
        <v>289</v>
      </c>
      <c r="E248" s="663"/>
      <c r="F248" s="664" t="s">
        <v>290</v>
      </c>
      <c r="G248" s="659" t="s">
        <v>291</v>
      </c>
      <c r="H248" s="660"/>
      <c r="I248" s="661" t="s">
        <v>292</v>
      </c>
      <c r="J248" s="643" t="s">
        <v>289</v>
      </c>
      <c r="K248" s="663"/>
      <c r="L248" s="664" t="s">
        <v>290</v>
      </c>
      <c r="M248" s="659" t="s">
        <v>291</v>
      </c>
      <c r="N248" s="660"/>
      <c r="O248" s="661" t="s">
        <v>292</v>
      </c>
    </row>
    <row r="249" spans="2:15" s="156" customFormat="1" ht="33" customHeight="1" thickBot="1">
      <c r="B249" s="184">
        <v>10</v>
      </c>
      <c r="C249" s="502" t="s">
        <v>10</v>
      </c>
      <c r="D249" s="158"/>
      <c r="E249" s="159" t="s">
        <v>319</v>
      </c>
      <c r="F249" s="665"/>
      <c r="G249" s="158"/>
      <c r="H249" s="159" t="s">
        <v>319</v>
      </c>
      <c r="I249" s="662"/>
      <c r="J249" s="158"/>
      <c r="K249" s="159" t="s">
        <v>319</v>
      </c>
      <c r="L249" s="665"/>
      <c r="M249" s="158"/>
      <c r="N249" s="159" t="s">
        <v>319</v>
      </c>
      <c r="O249" s="662"/>
    </row>
    <row r="250" spans="2:15" s="156" customFormat="1" ht="15.75" customHeight="1">
      <c r="B250" s="640" t="s">
        <v>487</v>
      </c>
      <c r="C250" s="160" t="s">
        <v>320</v>
      </c>
      <c r="D250" s="166">
        <v>0</v>
      </c>
      <c r="E250" s="315">
        <v>0</v>
      </c>
      <c r="F250" s="321">
        <v>0</v>
      </c>
      <c r="G250" s="322">
        <v>0</v>
      </c>
      <c r="H250" s="317">
        <v>0</v>
      </c>
      <c r="I250" s="323">
        <v>0</v>
      </c>
      <c r="J250" s="299">
        <v>0</v>
      </c>
      <c r="K250" s="313">
        <v>0</v>
      </c>
      <c r="L250" s="311">
        <v>0</v>
      </c>
      <c r="M250" s="297">
        <v>0</v>
      </c>
      <c r="N250" s="324">
        <v>0</v>
      </c>
      <c r="O250" s="325">
        <v>0</v>
      </c>
    </row>
    <row r="251" spans="2:15" s="156" customFormat="1" ht="15.75" customHeight="1">
      <c r="B251" s="641"/>
      <c r="C251" s="161" t="s">
        <v>299</v>
      </c>
      <c r="D251" s="166">
        <v>4764.60301</v>
      </c>
      <c r="E251" s="315">
        <v>0</v>
      </c>
      <c r="F251" s="314">
        <v>1449.013681</v>
      </c>
      <c r="G251" s="166">
        <v>1682.884401</v>
      </c>
      <c r="H251" s="315">
        <v>0</v>
      </c>
      <c r="I251" s="318">
        <v>16.718888</v>
      </c>
      <c r="J251" s="299">
        <v>4933.953157</v>
      </c>
      <c r="K251" s="313">
        <v>0</v>
      </c>
      <c r="L251" s="312">
        <v>1907.653102</v>
      </c>
      <c r="M251" s="299">
        <v>2163.530262</v>
      </c>
      <c r="N251" s="313">
        <v>0</v>
      </c>
      <c r="O251" s="326">
        <v>5.446723</v>
      </c>
    </row>
    <row r="252" spans="2:15" s="156" customFormat="1" ht="15.75" customHeight="1">
      <c r="B252" s="641"/>
      <c r="C252" s="162" t="s">
        <v>321</v>
      </c>
      <c r="D252" s="166">
        <v>1932.751214</v>
      </c>
      <c r="E252" s="315">
        <v>0.01774</v>
      </c>
      <c r="F252" s="314">
        <v>1428.469103</v>
      </c>
      <c r="G252" s="166">
        <v>651.451737</v>
      </c>
      <c r="H252" s="315">
        <v>0</v>
      </c>
      <c r="I252" s="318">
        <v>13.47004</v>
      </c>
      <c r="J252" s="166">
        <v>1912.385063</v>
      </c>
      <c r="K252" s="315">
        <v>4.2E-05</v>
      </c>
      <c r="L252" s="314">
        <v>1369.689364</v>
      </c>
      <c r="M252" s="166">
        <v>545.175729</v>
      </c>
      <c r="N252" s="315">
        <v>1E-05</v>
      </c>
      <c r="O252" s="319">
        <v>11.794234</v>
      </c>
    </row>
    <row r="253" spans="2:15" s="156" customFormat="1" ht="15.75" customHeight="1">
      <c r="B253" s="641"/>
      <c r="C253" s="163" t="s">
        <v>322</v>
      </c>
      <c r="D253" s="166">
        <v>261.042931</v>
      </c>
      <c r="E253" s="315">
        <v>0</v>
      </c>
      <c r="F253" s="314">
        <v>154.64969</v>
      </c>
      <c r="G253" s="166">
        <v>188.562303</v>
      </c>
      <c r="H253" s="315">
        <v>0</v>
      </c>
      <c r="I253" s="318">
        <v>5.96643</v>
      </c>
      <c r="J253" s="166">
        <v>264.342983</v>
      </c>
      <c r="K253" s="315">
        <v>0</v>
      </c>
      <c r="L253" s="314">
        <v>161.031846</v>
      </c>
      <c r="M253" s="166">
        <v>123.94057</v>
      </c>
      <c r="N253" s="315">
        <v>0</v>
      </c>
      <c r="O253" s="319">
        <v>10.491358</v>
      </c>
    </row>
    <row r="254" spans="2:15" s="156" customFormat="1" ht="15.75" customHeight="1">
      <c r="B254" s="641"/>
      <c r="C254" s="163" t="s">
        <v>323</v>
      </c>
      <c r="D254" s="166">
        <v>3.342751</v>
      </c>
      <c r="E254" s="315">
        <v>0</v>
      </c>
      <c r="F254" s="314">
        <v>1.327349</v>
      </c>
      <c r="G254" s="166">
        <v>0.581945</v>
      </c>
      <c r="H254" s="315">
        <v>0</v>
      </c>
      <c r="I254" s="318">
        <v>0.003767</v>
      </c>
      <c r="J254" s="166">
        <v>3.324796</v>
      </c>
      <c r="K254" s="315">
        <v>0</v>
      </c>
      <c r="L254" s="314">
        <v>1.520497</v>
      </c>
      <c r="M254" s="166">
        <v>0.661753</v>
      </c>
      <c r="N254" s="315">
        <v>0</v>
      </c>
      <c r="O254" s="319">
        <v>0.001119</v>
      </c>
    </row>
    <row r="255" spans="2:15" s="156" customFormat="1" ht="15.75" customHeight="1">
      <c r="B255" s="641"/>
      <c r="C255" s="162" t="s">
        <v>302</v>
      </c>
      <c r="D255" s="166">
        <v>0.54116</v>
      </c>
      <c r="E255" s="315">
        <v>0</v>
      </c>
      <c r="F255" s="314">
        <v>0.54116</v>
      </c>
      <c r="G255" s="166">
        <v>0.027689</v>
      </c>
      <c r="H255" s="315">
        <v>0</v>
      </c>
      <c r="I255" s="318">
        <v>0.000138</v>
      </c>
      <c r="J255" s="166">
        <v>0.861662</v>
      </c>
      <c r="K255" s="315">
        <v>0</v>
      </c>
      <c r="L255" s="314">
        <v>0.861662</v>
      </c>
      <c r="M255" s="166">
        <v>0.110922</v>
      </c>
      <c r="N255" s="315">
        <v>0</v>
      </c>
      <c r="O255" s="319">
        <v>0.000268</v>
      </c>
    </row>
    <row r="256" spans="2:15" s="156" customFormat="1" ht="15.75" customHeight="1">
      <c r="B256" s="641"/>
      <c r="C256" s="167" t="s">
        <v>324</v>
      </c>
      <c r="D256" s="166">
        <v>0.541161</v>
      </c>
      <c r="E256" s="315">
        <v>0</v>
      </c>
      <c r="F256" s="314">
        <v>0.541161</v>
      </c>
      <c r="G256" s="166">
        <v>0.027689</v>
      </c>
      <c r="H256" s="315">
        <v>0</v>
      </c>
      <c r="I256" s="318">
        <v>0.000138</v>
      </c>
      <c r="J256" s="299">
        <v>0.861662</v>
      </c>
      <c r="K256" s="313">
        <v>0</v>
      </c>
      <c r="L256" s="312">
        <v>0.861662</v>
      </c>
      <c r="M256" s="299">
        <v>0.110922</v>
      </c>
      <c r="N256" s="313">
        <v>0</v>
      </c>
      <c r="O256" s="326">
        <v>0.000268</v>
      </c>
    </row>
    <row r="257" spans="2:15" s="156" customFormat="1" ht="15.75" customHeight="1">
      <c r="B257" s="641"/>
      <c r="C257" s="168" t="s">
        <v>325</v>
      </c>
      <c r="D257" s="166">
        <v>0</v>
      </c>
      <c r="E257" s="315">
        <v>0</v>
      </c>
      <c r="F257" s="314">
        <v>0</v>
      </c>
      <c r="G257" s="166">
        <v>0</v>
      </c>
      <c r="H257" s="315">
        <v>0</v>
      </c>
      <c r="I257" s="318">
        <v>0</v>
      </c>
      <c r="J257" s="299">
        <v>0</v>
      </c>
      <c r="K257" s="313">
        <v>0</v>
      </c>
      <c r="L257" s="312">
        <v>0</v>
      </c>
      <c r="M257" s="299">
        <v>0</v>
      </c>
      <c r="N257" s="313">
        <v>0</v>
      </c>
      <c r="O257" s="326">
        <v>0</v>
      </c>
    </row>
    <row r="258" spans="2:15" s="156" customFormat="1" ht="15.75" customHeight="1">
      <c r="B258" s="641"/>
      <c r="C258" s="168" t="s">
        <v>326</v>
      </c>
      <c r="D258" s="166">
        <v>0.541161</v>
      </c>
      <c r="E258" s="315">
        <v>0</v>
      </c>
      <c r="F258" s="314">
        <v>0.541161</v>
      </c>
      <c r="G258" s="166">
        <v>0.027689</v>
      </c>
      <c r="H258" s="315">
        <v>0</v>
      </c>
      <c r="I258" s="318">
        <v>0.000138</v>
      </c>
      <c r="J258" s="299">
        <v>0.861662</v>
      </c>
      <c r="K258" s="313">
        <v>0</v>
      </c>
      <c r="L258" s="312">
        <v>0.861662</v>
      </c>
      <c r="M258" s="299">
        <v>0.110922</v>
      </c>
      <c r="N258" s="313">
        <v>0</v>
      </c>
      <c r="O258" s="326">
        <v>0.000268</v>
      </c>
    </row>
    <row r="259" spans="2:15" s="156" customFormat="1" ht="15.75" customHeight="1">
      <c r="B259" s="641"/>
      <c r="C259" s="167" t="s">
        <v>327</v>
      </c>
      <c r="D259" s="166">
        <v>0</v>
      </c>
      <c r="E259" s="315">
        <v>0</v>
      </c>
      <c r="F259" s="314">
        <v>0</v>
      </c>
      <c r="G259" s="166">
        <v>0</v>
      </c>
      <c r="H259" s="315">
        <v>0</v>
      </c>
      <c r="I259" s="318">
        <v>0</v>
      </c>
      <c r="J259" s="299">
        <v>0</v>
      </c>
      <c r="K259" s="313">
        <v>0</v>
      </c>
      <c r="L259" s="312">
        <v>0</v>
      </c>
      <c r="M259" s="299">
        <v>0</v>
      </c>
      <c r="N259" s="313">
        <v>0</v>
      </c>
      <c r="O259" s="326">
        <v>0</v>
      </c>
    </row>
    <row r="260" spans="2:15" s="156" customFormat="1" ht="15.75" customHeight="1">
      <c r="B260" s="641"/>
      <c r="C260" s="167" t="s">
        <v>328</v>
      </c>
      <c r="D260" s="166">
        <v>0</v>
      </c>
      <c r="E260" s="315">
        <v>0</v>
      </c>
      <c r="F260" s="314">
        <v>0</v>
      </c>
      <c r="G260" s="166">
        <v>0</v>
      </c>
      <c r="H260" s="315">
        <v>0</v>
      </c>
      <c r="I260" s="318">
        <v>0</v>
      </c>
      <c r="J260" s="299">
        <v>0</v>
      </c>
      <c r="K260" s="313">
        <v>0</v>
      </c>
      <c r="L260" s="312">
        <v>0</v>
      </c>
      <c r="M260" s="299">
        <v>0</v>
      </c>
      <c r="N260" s="313">
        <v>0</v>
      </c>
      <c r="O260" s="326">
        <v>0</v>
      </c>
    </row>
    <row r="261" spans="2:15" s="156" customFormat="1" ht="15.75" customHeight="1">
      <c r="B261" s="641"/>
      <c r="C261" s="168" t="s">
        <v>329</v>
      </c>
      <c r="D261" s="166">
        <v>0</v>
      </c>
      <c r="E261" s="315">
        <v>0</v>
      </c>
      <c r="F261" s="314">
        <v>0</v>
      </c>
      <c r="G261" s="166">
        <v>0</v>
      </c>
      <c r="H261" s="315">
        <v>0</v>
      </c>
      <c r="I261" s="318">
        <v>0</v>
      </c>
      <c r="J261" s="299">
        <v>0</v>
      </c>
      <c r="K261" s="313">
        <v>0</v>
      </c>
      <c r="L261" s="312">
        <v>0</v>
      </c>
      <c r="M261" s="299">
        <v>0</v>
      </c>
      <c r="N261" s="313">
        <v>0</v>
      </c>
      <c r="O261" s="326">
        <v>0</v>
      </c>
    </row>
    <row r="262" spans="2:15" s="156" customFormat="1" ht="15.75" customHeight="1">
      <c r="B262" s="641"/>
      <c r="C262" s="168" t="s">
        <v>330</v>
      </c>
      <c r="D262" s="166">
        <v>0</v>
      </c>
      <c r="E262" s="315">
        <v>0</v>
      </c>
      <c r="F262" s="314">
        <v>0</v>
      </c>
      <c r="G262" s="166">
        <v>0</v>
      </c>
      <c r="H262" s="315">
        <v>0</v>
      </c>
      <c r="I262" s="318">
        <v>0</v>
      </c>
      <c r="J262" s="299">
        <v>0</v>
      </c>
      <c r="K262" s="313">
        <v>0</v>
      </c>
      <c r="L262" s="312">
        <v>0</v>
      </c>
      <c r="M262" s="299">
        <v>0</v>
      </c>
      <c r="N262" s="313">
        <v>0</v>
      </c>
      <c r="O262" s="326">
        <v>0</v>
      </c>
    </row>
    <row r="263" spans="2:15" s="156" customFormat="1" ht="15.75" customHeight="1">
      <c r="B263" s="641"/>
      <c r="C263" s="162" t="s">
        <v>309</v>
      </c>
      <c r="D263" s="166">
        <v>0</v>
      </c>
      <c r="E263" s="315">
        <v>0</v>
      </c>
      <c r="F263" s="314">
        <v>0</v>
      </c>
      <c r="G263" s="166">
        <v>0</v>
      </c>
      <c r="H263" s="315">
        <v>0</v>
      </c>
      <c r="I263" s="318">
        <v>0</v>
      </c>
      <c r="J263" s="299">
        <v>0</v>
      </c>
      <c r="K263" s="313">
        <v>0</v>
      </c>
      <c r="L263" s="312">
        <v>0</v>
      </c>
      <c r="M263" s="299">
        <v>0</v>
      </c>
      <c r="N263" s="313">
        <v>0</v>
      </c>
      <c r="O263" s="326">
        <v>0</v>
      </c>
    </row>
    <row r="264" spans="2:15" s="156" customFormat="1" ht="15.75" customHeight="1">
      <c r="B264" s="641"/>
      <c r="C264" s="162" t="s">
        <v>310</v>
      </c>
      <c r="D264" s="151"/>
      <c r="E264" s="150"/>
      <c r="F264" s="185"/>
      <c r="G264" s="151"/>
      <c r="H264" s="150"/>
      <c r="I264" s="151"/>
      <c r="J264" s="151"/>
      <c r="K264" s="150"/>
      <c r="L264" s="185"/>
      <c r="M264" s="151"/>
      <c r="N264" s="150"/>
      <c r="O264" s="186"/>
    </row>
    <row r="265" spans="2:15" s="156" customFormat="1" ht="15.75" customHeight="1">
      <c r="B265" s="641"/>
      <c r="C265" s="173" t="s">
        <v>331</v>
      </c>
      <c r="D265" s="176"/>
      <c r="E265" s="187"/>
      <c r="F265" s="188"/>
      <c r="G265" s="176"/>
      <c r="H265" s="187"/>
      <c r="I265" s="176"/>
      <c r="J265" s="176"/>
      <c r="K265" s="187"/>
      <c r="L265" s="188"/>
      <c r="M265" s="176"/>
      <c r="N265" s="187"/>
      <c r="O265" s="177"/>
    </row>
    <row r="266" spans="2:15" s="156" customFormat="1" ht="19.5" customHeight="1" thickBot="1">
      <c r="B266" s="642"/>
      <c r="C266" s="144" t="s">
        <v>332</v>
      </c>
      <c r="D266" s="178"/>
      <c r="E266" s="189"/>
      <c r="F266" s="190"/>
      <c r="G266" s="182"/>
      <c r="H266" s="189"/>
      <c r="I266" s="182"/>
      <c r="J266" s="182"/>
      <c r="K266" s="189"/>
      <c r="L266" s="190"/>
      <c r="M266" s="182"/>
      <c r="N266" s="189"/>
      <c r="O266" s="183"/>
    </row>
    <row r="267" spans="2:15" s="156" customFormat="1" ht="14.25">
      <c r="B267" s="147" t="s">
        <v>313</v>
      </c>
      <c r="C267" s="131"/>
      <c r="D267" s="131"/>
      <c r="E267" s="131"/>
      <c r="F267" s="131"/>
      <c r="G267" s="131"/>
      <c r="H267" s="131"/>
      <c r="I267" s="148"/>
      <c r="J267" s="131"/>
      <c r="K267" s="131"/>
      <c r="L267" s="131"/>
      <c r="M267" s="131"/>
      <c r="N267" s="131"/>
      <c r="O267" s="131"/>
    </row>
    <row r="268" ht="22.5">
      <c r="B268" s="193"/>
    </row>
    <row r="269" ht="22.5">
      <c r="B269" s="193"/>
    </row>
    <row r="270" ht="22.5">
      <c r="B270" s="193"/>
    </row>
    <row r="271" ht="22.5">
      <c r="B271" s="193"/>
    </row>
    <row r="272" ht="22.5">
      <c r="B272" s="193"/>
    </row>
    <row r="273" ht="22.5">
      <c r="B273" s="193"/>
    </row>
  </sheetData>
  <sheetProtection formatCells="0" formatColumns="0" formatRows="0"/>
  <mergeCells count="135">
    <mergeCell ref="G8:H8"/>
    <mergeCell ref="I8:I9"/>
    <mergeCell ref="J8:K8"/>
    <mergeCell ref="L8:L9"/>
    <mergeCell ref="C2:O2"/>
    <mergeCell ref="C3:O3"/>
    <mergeCell ref="C4:O4"/>
    <mergeCell ref="D6:O6"/>
    <mergeCell ref="D7:I7"/>
    <mergeCell ref="J7:O7"/>
    <mergeCell ref="B34:B50"/>
    <mergeCell ref="D54:O54"/>
    <mergeCell ref="M8:N8"/>
    <mergeCell ref="O8:O9"/>
    <mergeCell ref="B10:B26"/>
    <mergeCell ref="D30:O30"/>
    <mergeCell ref="D31:I31"/>
    <mergeCell ref="J31:O31"/>
    <mergeCell ref="D8:E8"/>
    <mergeCell ref="F8:F9"/>
    <mergeCell ref="D55:I55"/>
    <mergeCell ref="J55:O55"/>
    <mergeCell ref="D32:E32"/>
    <mergeCell ref="F32:F33"/>
    <mergeCell ref="G32:H32"/>
    <mergeCell ref="I32:I33"/>
    <mergeCell ref="J32:K32"/>
    <mergeCell ref="L32:L33"/>
    <mergeCell ref="M32:N32"/>
    <mergeCell ref="O32:O33"/>
    <mergeCell ref="D56:E56"/>
    <mergeCell ref="F56:F57"/>
    <mergeCell ref="G56:H56"/>
    <mergeCell ref="I56:I57"/>
    <mergeCell ref="J56:K56"/>
    <mergeCell ref="L56:L57"/>
    <mergeCell ref="M80:N80"/>
    <mergeCell ref="O80:O81"/>
    <mergeCell ref="B82:B98"/>
    <mergeCell ref="D102:O102"/>
    <mergeCell ref="M56:N56"/>
    <mergeCell ref="O56:O57"/>
    <mergeCell ref="B58:B74"/>
    <mergeCell ref="D78:O78"/>
    <mergeCell ref="D79:I79"/>
    <mergeCell ref="J79:O79"/>
    <mergeCell ref="D80:E80"/>
    <mergeCell ref="F80:F81"/>
    <mergeCell ref="G80:H80"/>
    <mergeCell ref="I80:I81"/>
    <mergeCell ref="J80:K80"/>
    <mergeCell ref="L80:L81"/>
    <mergeCell ref="G104:H104"/>
    <mergeCell ref="I104:I105"/>
    <mergeCell ref="J104:K104"/>
    <mergeCell ref="L104:L105"/>
    <mergeCell ref="D103:I103"/>
    <mergeCell ref="J103:O103"/>
    <mergeCell ref="B130:B146"/>
    <mergeCell ref="D150:O150"/>
    <mergeCell ref="M104:N104"/>
    <mergeCell ref="O104:O105"/>
    <mergeCell ref="B106:B122"/>
    <mergeCell ref="D126:O126"/>
    <mergeCell ref="D127:I127"/>
    <mergeCell ref="J127:O127"/>
    <mergeCell ref="D104:E104"/>
    <mergeCell ref="F104:F105"/>
    <mergeCell ref="D151:I151"/>
    <mergeCell ref="J151:O151"/>
    <mergeCell ref="D128:E128"/>
    <mergeCell ref="F128:F129"/>
    <mergeCell ref="G128:H128"/>
    <mergeCell ref="I128:I129"/>
    <mergeCell ref="J128:K128"/>
    <mergeCell ref="L128:L129"/>
    <mergeCell ref="M128:N128"/>
    <mergeCell ref="O128:O129"/>
    <mergeCell ref="D152:E152"/>
    <mergeCell ref="F152:F153"/>
    <mergeCell ref="G152:H152"/>
    <mergeCell ref="I152:I153"/>
    <mergeCell ref="J152:K152"/>
    <mergeCell ref="L152:L153"/>
    <mergeCell ref="M176:N176"/>
    <mergeCell ref="O176:O177"/>
    <mergeCell ref="B178:B194"/>
    <mergeCell ref="D198:O198"/>
    <mergeCell ref="M152:N152"/>
    <mergeCell ref="O152:O153"/>
    <mergeCell ref="B154:B170"/>
    <mergeCell ref="D174:O174"/>
    <mergeCell ref="D175:I175"/>
    <mergeCell ref="J175:O175"/>
    <mergeCell ref="D176:E176"/>
    <mergeCell ref="F176:F177"/>
    <mergeCell ref="G176:H176"/>
    <mergeCell ref="I176:I177"/>
    <mergeCell ref="J176:K176"/>
    <mergeCell ref="L176:L177"/>
    <mergeCell ref="G200:H200"/>
    <mergeCell ref="I200:I201"/>
    <mergeCell ref="J200:K200"/>
    <mergeCell ref="L200:L201"/>
    <mergeCell ref="D199:I199"/>
    <mergeCell ref="J199:O199"/>
    <mergeCell ref="B226:B242"/>
    <mergeCell ref="D246:O246"/>
    <mergeCell ref="M200:N200"/>
    <mergeCell ref="O200:O201"/>
    <mergeCell ref="B202:B218"/>
    <mergeCell ref="D222:O222"/>
    <mergeCell ref="D223:I223"/>
    <mergeCell ref="J223:O223"/>
    <mergeCell ref="D200:E200"/>
    <mergeCell ref="F200:F201"/>
    <mergeCell ref="D247:I247"/>
    <mergeCell ref="J247:O247"/>
    <mergeCell ref="D224:E224"/>
    <mergeCell ref="F224:F225"/>
    <mergeCell ref="G224:H224"/>
    <mergeCell ref="I224:I225"/>
    <mergeCell ref="J224:K224"/>
    <mergeCell ref="L224:L225"/>
    <mergeCell ref="M224:N224"/>
    <mergeCell ref="O224:O225"/>
    <mergeCell ref="M248:N248"/>
    <mergeCell ref="O248:O249"/>
    <mergeCell ref="B250:B266"/>
    <mergeCell ref="D248:E248"/>
    <mergeCell ref="F248:F249"/>
    <mergeCell ref="G248:H248"/>
    <mergeCell ref="I248:I249"/>
    <mergeCell ref="J248:K248"/>
    <mergeCell ref="L248:L249"/>
  </mergeCells>
  <dataValidations count="1">
    <dataValidation type="custom" showInputMessage="1" showErrorMessage="1" error="This value must be a number &gt;= 0. &#10;" sqref="D264:O265 D168:O169 D240:O241 D216:O217 D192:O193 D120:O121 D72:O73 D48:O49 D144:O145 D96:O97">
      <formula1>AND(D264&gt;=0,ISNUMBER(D264))</formula1>
    </dataValidation>
  </dataValidations>
  <printOptions/>
  <pageMargins left="0.7086614173228347" right="0.7086614173228347" top="0.7480314960629921" bottom="0.7480314960629921" header="0.31496062992125984" footer="0.31496062992125984"/>
  <pageSetup fitToHeight="2" horizontalDpi="600" verticalDpi="600" orientation="portrait" paperSize="9" scale="28" r:id="rId2"/>
  <rowBreaks count="2" manualBreakCount="2">
    <brk id="99" max="255" man="1"/>
    <brk id="195" max="255" man="1"/>
  </rowBreaks>
  <drawing r:id="rId1"/>
</worksheet>
</file>

<file path=xl/worksheets/sheet9.xml><?xml version="1.0" encoding="utf-8"?>
<worksheet xmlns="http://schemas.openxmlformats.org/spreadsheetml/2006/main" xmlns:r="http://schemas.openxmlformats.org/officeDocument/2006/relationships">
  <dimension ref="B1:U70"/>
  <sheetViews>
    <sheetView showGridLines="0" zoomScale="75" zoomScaleNormal="75" zoomScalePageLayoutView="0" workbookViewId="0" topLeftCell="A1">
      <selection activeCell="A1" sqref="A1"/>
    </sheetView>
  </sheetViews>
  <sheetFormatPr defaultColWidth="0" defaultRowHeight="11.25" customHeight="1" zeroHeight="1"/>
  <cols>
    <col min="1" max="1" width="8.421875" style="195" customWidth="1"/>
    <col min="2" max="2" width="83.7109375" style="194" customWidth="1"/>
    <col min="3" max="3" width="18.7109375" style="194" customWidth="1"/>
    <col min="4" max="5" width="14.7109375" style="194" customWidth="1"/>
    <col min="6" max="6" width="18.7109375" style="194" customWidth="1"/>
    <col min="7" max="8" width="14.7109375" style="194" customWidth="1"/>
    <col min="9" max="9" width="18.7109375" style="194" customWidth="1"/>
    <col min="10" max="11" width="14.7109375" style="194" customWidth="1"/>
    <col min="12" max="12" width="18.7109375" style="194" customWidth="1"/>
    <col min="13" max="13" width="14.7109375" style="194" customWidth="1"/>
    <col min="14" max="14" width="14.7109375" style="195" customWidth="1"/>
    <col min="15" max="15" width="18.7109375" style="195" customWidth="1"/>
    <col min="16" max="17" width="14.7109375" style="195" customWidth="1"/>
    <col min="18" max="18" width="18.7109375" style="195" customWidth="1"/>
    <col min="19" max="20" width="14.7109375" style="195" customWidth="1"/>
    <col min="21" max="21" width="15.28125" style="195" customWidth="1"/>
    <col min="22" max="22" width="14.7109375" style="195" hidden="1" customWidth="1"/>
    <col min="23" max="34" width="6.7109375" style="195" hidden="1" customWidth="1"/>
    <col min="35" max="38" width="18.7109375" style="195" hidden="1" customWidth="1"/>
    <col min="39" max="42" width="9.140625" style="195" hidden="1" customWidth="1"/>
    <col min="43" max="53" width="0" style="195" hidden="1" customWidth="1"/>
    <col min="54" max="16384" width="9.140625" style="195" hidden="1" customWidth="1"/>
  </cols>
  <sheetData>
    <row r="1" spans="3:20" ht="23.25" customHeight="1">
      <c r="C1" s="132">
        <v>201712</v>
      </c>
      <c r="D1" s="132">
        <v>201712</v>
      </c>
      <c r="E1" s="132">
        <v>201712</v>
      </c>
      <c r="F1" s="132">
        <v>201712</v>
      </c>
      <c r="G1" s="132">
        <v>201712</v>
      </c>
      <c r="H1" s="132">
        <v>201712</v>
      </c>
      <c r="I1" s="132">
        <v>201712</v>
      </c>
      <c r="J1" s="132">
        <v>201712</v>
      </c>
      <c r="K1" s="132">
        <v>201712</v>
      </c>
      <c r="L1" s="132">
        <v>201712</v>
      </c>
      <c r="M1" s="132">
        <v>201712</v>
      </c>
      <c r="N1" s="132">
        <v>201712</v>
      </c>
      <c r="O1" s="132">
        <v>201712</v>
      </c>
      <c r="P1" s="132">
        <v>201712</v>
      </c>
      <c r="Q1" s="132">
        <v>201712</v>
      </c>
      <c r="R1" s="132">
        <v>201712</v>
      </c>
      <c r="S1" s="132">
        <v>201712</v>
      </c>
      <c r="T1" s="132">
        <v>201712</v>
      </c>
    </row>
    <row r="2" spans="4:20" ht="45" customHeight="1">
      <c r="D2" s="507"/>
      <c r="E2" s="507"/>
      <c r="F2" s="507"/>
      <c r="G2" s="507"/>
      <c r="H2" s="507"/>
      <c r="I2" s="507"/>
      <c r="J2" s="507"/>
      <c r="K2" s="507"/>
      <c r="L2" s="507"/>
      <c r="M2" s="507"/>
      <c r="N2" s="507"/>
      <c r="O2" s="507"/>
      <c r="P2" s="507"/>
      <c r="Q2" s="507"/>
      <c r="R2" s="507"/>
      <c r="S2" s="507"/>
      <c r="T2" s="507"/>
    </row>
    <row r="3" spans="2:20" ht="45" customHeight="1">
      <c r="B3" s="507" t="s">
        <v>333</v>
      </c>
      <c r="D3" s="507"/>
      <c r="E3" s="507"/>
      <c r="F3" s="507"/>
      <c r="G3" s="507"/>
      <c r="H3" s="507"/>
      <c r="I3" s="507"/>
      <c r="J3" s="507"/>
      <c r="K3" s="507"/>
      <c r="L3" s="507"/>
      <c r="M3" s="507"/>
      <c r="N3" s="507"/>
      <c r="O3" s="507"/>
      <c r="P3" s="507"/>
      <c r="Q3" s="507"/>
      <c r="R3" s="507"/>
      <c r="S3" s="507"/>
      <c r="T3" s="507"/>
    </row>
    <row r="4" spans="2:20" ht="24.75" customHeight="1">
      <c r="B4" s="508" t="s">
        <v>334</v>
      </c>
      <c r="D4" s="509"/>
      <c r="E4" s="509"/>
      <c r="F4" s="509"/>
      <c r="G4" s="509"/>
      <c r="H4" s="509"/>
      <c r="I4" s="509"/>
      <c r="J4" s="509"/>
      <c r="K4" s="509"/>
      <c r="L4" s="509"/>
      <c r="M4" s="509"/>
      <c r="N4" s="509"/>
      <c r="O4" s="509"/>
      <c r="P4" s="509"/>
      <c r="Q4" s="509"/>
      <c r="R4" s="509"/>
      <c r="S4" s="509"/>
      <c r="T4" s="509"/>
    </row>
    <row r="5" spans="2:20" ht="57.75" customHeight="1">
      <c r="B5" s="510" t="str">
        <f>Cover!C5</f>
        <v>Intesa Sanpaolo SpA</v>
      </c>
      <c r="C5" s="195"/>
      <c r="D5" s="511"/>
      <c r="E5" s="511"/>
      <c r="F5" s="511"/>
      <c r="G5" s="511"/>
      <c r="H5" s="511"/>
      <c r="I5" s="511"/>
      <c r="J5" s="511"/>
      <c r="K5" s="511"/>
      <c r="L5" s="511"/>
      <c r="M5" s="511"/>
      <c r="N5" s="511"/>
      <c r="O5" s="511"/>
      <c r="P5" s="511"/>
      <c r="Q5" s="511"/>
      <c r="R5" s="511"/>
      <c r="S5" s="511"/>
      <c r="T5" s="511"/>
    </row>
    <row r="6" spans="2:5" ht="11.25" customHeight="1" thickBot="1">
      <c r="B6" s="512"/>
      <c r="C6" s="512"/>
      <c r="D6" s="512"/>
      <c r="E6" s="512"/>
    </row>
    <row r="7" spans="2:20" s="197" customFormat="1" ht="28.5" customHeight="1" thickBot="1">
      <c r="B7" s="196" t="s">
        <v>211</v>
      </c>
      <c r="C7" s="670" t="s">
        <v>11</v>
      </c>
      <c r="D7" s="671"/>
      <c r="E7" s="671"/>
      <c r="F7" s="671"/>
      <c r="G7" s="671"/>
      <c r="H7" s="671"/>
      <c r="I7" s="671"/>
      <c r="J7" s="671"/>
      <c r="K7" s="671"/>
      <c r="L7" s="671"/>
      <c r="M7" s="671"/>
      <c r="N7" s="671"/>
      <c r="O7" s="671"/>
      <c r="P7" s="671"/>
      <c r="Q7" s="671"/>
      <c r="R7" s="671"/>
      <c r="S7" s="671"/>
      <c r="T7" s="672"/>
    </row>
    <row r="8" spans="2:20" s="198" customFormat="1" ht="30" customHeight="1" thickBot="1">
      <c r="B8" s="673" t="s">
        <v>335</v>
      </c>
      <c r="C8" s="676" t="s">
        <v>336</v>
      </c>
      <c r="D8" s="677"/>
      <c r="E8" s="678"/>
      <c r="F8" s="682" t="s">
        <v>337</v>
      </c>
      <c r="G8" s="682"/>
      <c r="H8" s="682"/>
      <c r="I8" s="682"/>
      <c r="J8" s="682"/>
      <c r="K8" s="682"/>
      <c r="L8" s="682"/>
      <c r="M8" s="682"/>
      <c r="N8" s="682"/>
      <c r="O8" s="682"/>
      <c r="P8" s="682"/>
      <c r="Q8" s="682"/>
      <c r="R8" s="683"/>
      <c r="S8" s="683"/>
      <c r="T8" s="684"/>
    </row>
    <row r="9" spans="2:20" s="203" customFormat="1" ht="39.75" customHeight="1">
      <c r="B9" s="674"/>
      <c r="C9" s="679"/>
      <c r="D9" s="680"/>
      <c r="E9" s="681"/>
      <c r="F9" s="685" t="s">
        <v>338</v>
      </c>
      <c r="G9" s="199"/>
      <c r="H9" s="200"/>
      <c r="I9" s="666" t="s">
        <v>339</v>
      </c>
      <c r="J9" s="201"/>
      <c r="K9" s="202"/>
      <c r="L9" s="666" t="s">
        <v>340</v>
      </c>
      <c r="M9" s="201"/>
      <c r="N9" s="202"/>
      <c r="O9" s="666" t="s">
        <v>341</v>
      </c>
      <c r="P9" s="201"/>
      <c r="Q9" s="202"/>
      <c r="R9" s="666" t="s">
        <v>342</v>
      </c>
      <c r="S9" s="201"/>
      <c r="T9" s="202"/>
    </row>
    <row r="10" spans="2:20" s="203" customFormat="1" ht="57" customHeight="1" thickBot="1">
      <c r="B10" s="675"/>
      <c r="C10" s="204"/>
      <c r="D10" s="205" t="s">
        <v>343</v>
      </c>
      <c r="E10" s="206" t="s">
        <v>344</v>
      </c>
      <c r="F10" s="686"/>
      <c r="G10" s="207" t="s">
        <v>345</v>
      </c>
      <c r="H10" s="208" t="s">
        <v>346</v>
      </c>
      <c r="I10" s="667"/>
      <c r="J10" s="209" t="s">
        <v>345</v>
      </c>
      <c r="K10" s="210" t="s">
        <v>346</v>
      </c>
      <c r="L10" s="667"/>
      <c r="M10" s="209" t="s">
        <v>345</v>
      </c>
      <c r="N10" s="210" t="s">
        <v>346</v>
      </c>
      <c r="O10" s="667"/>
      <c r="P10" s="209" t="s">
        <v>345</v>
      </c>
      <c r="Q10" s="210" t="s">
        <v>346</v>
      </c>
      <c r="R10" s="667"/>
      <c r="S10" s="209" t="s">
        <v>345</v>
      </c>
      <c r="T10" s="210" t="s">
        <v>346</v>
      </c>
    </row>
    <row r="11" spans="2:20" s="213" customFormat="1" ht="30.75" customHeight="1" thickBot="1">
      <c r="B11" s="211" t="s">
        <v>347</v>
      </c>
      <c r="C11" s="212">
        <f aca="true" t="shared" si="0" ref="C11:C55">+D11+E11</f>
        <v>87989.76218599999</v>
      </c>
      <c r="D11" s="327">
        <v>15953.804926</v>
      </c>
      <c r="E11" s="328">
        <v>72035.95726</v>
      </c>
      <c r="F11" s="212">
        <f>+G11+H11</f>
        <v>7961.966803</v>
      </c>
      <c r="G11" s="329">
        <v>0</v>
      </c>
      <c r="H11" s="328">
        <v>7961.966803</v>
      </c>
      <c r="I11" s="212">
        <f>+J11+K11</f>
        <v>223.821806</v>
      </c>
      <c r="J11" s="329">
        <v>0</v>
      </c>
      <c r="K11" s="328">
        <v>223.821806</v>
      </c>
      <c r="L11" s="212">
        <f>+M11+N11</f>
        <v>54824.424443</v>
      </c>
      <c r="M11" s="329">
        <v>0</v>
      </c>
      <c r="N11" s="328">
        <v>54824.424443</v>
      </c>
      <c r="O11" s="212">
        <f>+P11+Q11</f>
        <v>23898.376613</v>
      </c>
      <c r="P11" s="329">
        <v>15953.804927</v>
      </c>
      <c r="Q11" s="328">
        <v>7944.571686</v>
      </c>
      <c r="R11" s="212">
        <f>+S11+T11</f>
        <v>1081.172522</v>
      </c>
      <c r="S11" s="329">
        <v>0</v>
      </c>
      <c r="T11" s="328">
        <v>1081.172522</v>
      </c>
    </row>
    <row r="12" spans="2:20" s="213" customFormat="1" ht="15.75" customHeight="1">
      <c r="B12" s="214" t="s">
        <v>348</v>
      </c>
      <c r="C12" s="215">
        <f t="shared" si="0"/>
        <v>175.312</v>
      </c>
      <c r="D12" s="330">
        <v>0.001</v>
      </c>
      <c r="E12" s="331">
        <v>175.311</v>
      </c>
      <c r="F12" s="216"/>
      <c r="G12" s="216"/>
      <c r="H12" s="216"/>
      <c r="I12" s="216"/>
      <c r="J12" s="216"/>
      <c r="K12" s="216"/>
      <c r="L12" s="216"/>
      <c r="M12" s="216"/>
      <c r="N12" s="217"/>
      <c r="O12" s="217"/>
      <c r="P12" s="217"/>
      <c r="Q12" s="217"/>
      <c r="R12" s="217"/>
      <c r="S12" s="217"/>
      <c r="T12" s="218"/>
    </row>
    <row r="13" spans="2:20" s="213" customFormat="1" ht="15.75" customHeight="1">
      <c r="B13" s="219" t="s">
        <v>349</v>
      </c>
      <c r="C13" s="220">
        <f t="shared" si="0"/>
        <v>303.39</v>
      </c>
      <c r="D13" s="332">
        <v>0.002</v>
      </c>
      <c r="E13" s="333">
        <v>303.388</v>
      </c>
      <c r="F13" s="221"/>
      <c r="G13" s="221"/>
      <c r="H13" s="221"/>
      <c r="I13" s="221"/>
      <c r="J13" s="221"/>
      <c r="K13" s="221"/>
      <c r="L13" s="221"/>
      <c r="M13" s="221"/>
      <c r="N13" s="222"/>
      <c r="O13" s="222"/>
      <c r="P13" s="222"/>
      <c r="Q13" s="222"/>
      <c r="R13" s="222"/>
      <c r="S13" s="222"/>
      <c r="T13" s="223"/>
    </row>
    <row r="14" spans="2:20" s="213" customFormat="1" ht="15.75" customHeight="1">
      <c r="B14" s="219" t="s">
        <v>350</v>
      </c>
      <c r="C14" s="220">
        <f t="shared" si="0"/>
        <v>0</v>
      </c>
      <c r="D14" s="332">
        <v>0</v>
      </c>
      <c r="E14" s="333">
        <v>0</v>
      </c>
      <c r="F14" s="221"/>
      <c r="G14" s="221"/>
      <c r="H14" s="221"/>
      <c r="I14" s="221"/>
      <c r="J14" s="221"/>
      <c r="K14" s="221"/>
      <c r="L14" s="221"/>
      <c r="M14" s="221"/>
      <c r="N14" s="222"/>
      <c r="O14" s="222"/>
      <c r="P14" s="222"/>
      <c r="Q14" s="222"/>
      <c r="R14" s="222"/>
      <c r="S14" s="222"/>
      <c r="T14" s="223"/>
    </row>
    <row r="15" spans="2:20" s="213" customFormat="1" ht="15.75" customHeight="1">
      <c r="B15" s="219" t="s">
        <v>351</v>
      </c>
      <c r="C15" s="220">
        <f t="shared" si="0"/>
        <v>1976.249898</v>
      </c>
      <c r="D15" s="332">
        <v>985.712634</v>
      </c>
      <c r="E15" s="333">
        <v>990.5372639999999</v>
      </c>
      <c r="F15" s="221"/>
      <c r="G15" s="221"/>
      <c r="H15" s="221"/>
      <c r="I15" s="221"/>
      <c r="J15" s="221"/>
      <c r="K15" s="221"/>
      <c r="L15" s="221"/>
      <c r="M15" s="221"/>
      <c r="N15" s="222"/>
      <c r="O15" s="222"/>
      <c r="P15" s="222"/>
      <c r="Q15" s="222"/>
      <c r="R15" s="222"/>
      <c r="S15" s="222"/>
      <c r="T15" s="223"/>
    </row>
    <row r="16" spans="2:20" s="213" customFormat="1" ht="15.75" customHeight="1">
      <c r="B16" s="219" t="s">
        <v>352</v>
      </c>
      <c r="C16" s="220">
        <f t="shared" si="0"/>
        <v>0</v>
      </c>
      <c r="D16" s="332">
        <v>0</v>
      </c>
      <c r="E16" s="333">
        <v>0</v>
      </c>
      <c r="F16" s="221"/>
      <c r="G16" s="221"/>
      <c r="H16" s="221"/>
      <c r="I16" s="221"/>
      <c r="J16" s="221"/>
      <c r="K16" s="221"/>
      <c r="L16" s="221"/>
      <c r="M16" s="221"/>
      <c r="N16" s="222"/>
      <c r="O16" s="222"/>
      <c r="P16" s="222"/>
      <c r="Q16" s="222"/>
      <c r="R16" s="222"/>
      <c r="S16" s="222"/>
      <c r="T16" s="223"/>
    </row>
    <row r="17" spans="2:20" s="213" customFormat="1" ht="15.75" customHeight="1">
      <c r="B17" s="219" t="s">
        <v>353</v>
      </c>
      <c r="C17" s="220">
        <f t="shared" si="0"/>
        <v>0</v>
      </c>
      <c r="D17" s="332">
        <v>0</v>
      </c>
      <c r="E17" s="333">
        <v>0</v>
      </c>
      <c r="F17" s="221"/>
      <c r="G17" s="221"/>
      <c r="H17" s="221"/>
      <c r="I17" s="221"/>
      <c r="J17" s="221"/>
      <c r="K17" s="221"/>
      <c r="L17" s="221"/>
      <c r="M17" s="221"/>
      <c r="N17" s="222"/>
      <c r="O17" s="222"/>
      <c r="P17" s="222"/>
      <c r="Q17" s="222"/>
      <c r="R17" s="222"/>
      <c r="S17" s="222"/>
      <c r="T17" s="223"/>
    </row>
    <row r="18" spans="2:20" s="213" customFormat="1" ht="15.75" customHeight="1">
      <c r="B18" s="219" t="s">
        <v>354</v>
      </c>
      <c r="C18" s="220">
        <f t="shared" si="0"/>
        <v>0</v>
      </c>
      <c r="D18" s="332">
        <v>0</v>
      </c>
      <c r="E18" s="333">
        <v>0</v>
      </c>
      <c r="F18" s="221"/>
      <c r="G18" s="221"/>
      <c r="H18" s="221"/>
      <c r="I18" s="221"/>
      <c r="J18" s="221"/>
      <c r="K18" s="221"/>
      <c r="L18" s="221"/>
      <c r="M18" s="221"/>
      <c r="N18" s="222"/>
      <c r="O18" s="222"/>
      <c r="P18" s="222"/>
      <c r="Q18" s="222"/>
      <c r="R18" s="222"/>
      <c r="S18" s="222"/>
      <c r="T18" s="223"/>
    </row>
    <row r="19" spans="2:20" s="213" customFormat="1" ht="15.75" customHeight="1">
      <c r="B19" s="219" t="s">
        <v>355</v>
      </c>
      <c r="C19" s="220">
        <f t="shared" si="0"/>
        <v>0</v>
      </c>
      <c r="D19" s="332">
        <v>0</v>
      </c>
      <c r="E19" s="333">
        <v>0</v>
      </c>
      <c r="F19" s="221"/>
      <c r="G19" s="221"/>
      <c r="H19" s="221"/>
      <c r="I19" s="221"/>
      <c r="J19" s="221"/>
      <c r="K19" s="221"/>
      <c r="L19" s="221"/>
      <c r="M19" s="221"/>
      <c r="N19" s="222"/>
      <c r="O19" s="222"/>
      <c r="P19" s="222"/>
      <c r="Q19" s="222"/>
      <c r="R19" s="222"/>
      <c r="S19" s="222"/>
      <c r="T19" s="223"/>
    </row>
    <row r="20" spans="2:20" s="213" customFormat="1" ht="15.75" customHeight="1">
      <c r="B20" s="219" t="s">
        <v>356</v>
      </c>
      <c r="C20" s="220">
        <f t="shared" si="0"/>
        <v>105.68799999999999</v>
      </c>
      <c r="D20" s="332">
        <v>0</v>
      </c>
      <c r="E20" s="333">
        <v>105.68799999999999</v>
      </c>
      <c r="F20" s="221"/>
      <c r="G20" s="221"/>
      <c r="H20" s="221"/>
      <c r="I20" s="221"/>
      <c r="J20" s="221"/>
      <c r="K20" s="221"/>
      <c r="L20" s="221"/>
      <c r="M20" s="221"/>
      <c r="N20" s="222"/>
      <c r="O20" s="222"/>
      <c r="P20" s="222"/>
      <c r="Q20" s="222"/>
      <c r="R20" s="222"/>
      <c r="S20" s="222"/>
      <c r="T20" s="223"/>
    </row>
    <row r="21" spans="2:20" s="213" customFormat="1" ht="15.75" customHeight="1">
      <c r="B21" s="219" t="s">
        <v>357</v>
      </c>
      <c r="C21" s="220">
        <f t="shared" si="0"/>
        <v>3799.5609999999997</v>
      </c>
      <c r="D21" s="332">
        <v>5.763</v>
      </c>
      <c r="E21" s="333">
        <v>3793.798</v>
      </c>
      <c r="F21" s="221"/>
      <c r="G21" s="221"/>
      <c r="H21" s="221"/>
      <c r="I21" s="221"/>
      <c r="J21" s="221"/>
      <c r="K21" s="221"/>
      <c r="L21" s="221"/>
      <c r="M21" s="221"/>
      <c r="N21" s="222"/>
      <c r="O21" s="222"/>
      <c r="P21" s="222"/>
      <c r="Q21" s="222"/>
      <c r="R21" s="222"/>
      <c r="S21" s="222"/>
      <c r="T21" s="223"/>
    </row>
    <row r="22" spans="2:20" s="213" customFormat="1" ht="15.75" customHeight="1">
      <c r="B22" s="219" t="s">
        <v>358</v>
      </c>
      <c r="C22" s="220">
        <f t="shared" si="0"/>
        <v>6467.062</v>
      </c>
      <c r="D22" s="332">
        <v>0</v>
      </c>
      <c r="E22" s="333">
        <v>6467.062</v>
      </c>
      <c r="F22" s="221"/>
      <c r="G22" s="221"/>
      <c r="H22" s="221"/>
      <c r="I22" s="221"/>
      <c r="J22" s="221"/>
      <c r="K22" s="221"/>
      <c r="L22" s="221"/>
      <c r="M22" s="221"/>
      <c r="N22" s="222"/>
      <c r="O22" s="222"/>
      <c r="P22" s="222"/>
      <c r="Q22" s="222"/>
      <c r="R22" s="222"/>
      <c r="S22" s="222"/>
      <c r="T22" s="223"/>
    </row>
    <row r="23" spans="2:20" s="213" customFormat="1" ht="15.75" customHeight="1">
      <c r="B23" s="219" t="s">
        <v>359</v>
      </c>
      <c r="C23" s="220">
        <f t="shared" si="0"/>
        <v>24.565</v>
      </c>
      <c r="D23" s="332">
        <v>0</v>
      </c>
      <c r="E23" s="333">
        <v>24.565</v>
      </c>
      <c r="F23" s="221"/>
      <c r="G23" s="221"/>
      <c r="H23" s="221"/>
      <c r="I23" s="221"/>
      <c r="J23" s="221"/>
      <c r="K23" s="221"/>
      <c r="L23" s="221"/>
      <c r="M23" s="221"/>
      <c r="N23" s="222"/>
      <c r="O23" s="222"/>
      <c r="P23" s="222"/>
      <c r="Q23" s="222"/>
      <c r="R23" s="222"/>
      <c r="S23" s="222"/>
      <c r="T23" s="223"/>
    </row>
    <row r="24" spans="2:20" s="213" customFormat="1" ht="15.75" customHeight="1">
      <c r="B24" s="219" t="s">
        <v>360</v>
      </c>
      <c r="C24" s="220">
        <f t="shared" si="0"/>
        <v>1016.725669</v>
      </c>
      <c r="D24" s="332">
        <v>30.276937</v>
      </c>
      <c r="E24" s="333">
        <v>986.4487320000001</v>
      </c>
      <c r="F24" s="221"/>
      <c r="G24" s="221"/>
      <c r="H24" s="221"/>
      <c r="I24" s="221"/>
      <c r="J24" s="221"/>
      <c r="K24" s="221"/>
      <c r="L24" s="221"/>
      <c r="M24" s="221"/>
      <c r="N24" s="222"/>
      <c r="O24" s="222"/>
      <c r="P24" s="222"/>
      <c r="Q24" s="222"/>
      <c r="R24" s="222"/>
      <c r="S24" s="222"/>
      <c r="T24" s="223"/>
    </row>
    <row r="25" spans="2:20" s="213" customFormat="1" ht="15.75" customHeight="1">
      <c r="B25" s="219" t="s">
        <v>361</v>
      </c>
      <c r="C25" s="220">
        <f t="shared" si="0"/>
        <v>179.695</v>
      </c>
      <c r="D25" s="332">
        <v>0</v>
      </c>
      <c r="E25" s="333">
        <v>179.695</v>
      </c>
      <c r="F25" s="221"/>
      <c r="G25" s="221"/>
      <c r="H25" s="221"/>
      <c r="I25" s="221"/>
      <c r="J25" s="221"/>
      <c r="K25" s="221"/>
      <c r="L25" s="221"/>
      <c r="M25" s="221"/>
      <c r="N25" s="222"/>
      <c r="O25" s="222"/>
      <c r="P25" s="222"/>
      <c r="Q25" s="222"/>
      <c r="R25" s="222"/>
      <c r="S25" s="222"/>
      <c r="T25" s="223"/>
    </row>
    <row r="26" spans="2:20" s="213" customFormat="1" ht="15.75" customHeight="1">
      <c r="B26" s="219" t="s">
        <v>362</v>
      </c>
      <c r="C26" s="220">
        <f t="shared" si="0"/>
        <v>46375.072517</v>
      </c>
      <c r="D26" s="332">
        <v>12886.163</v>
      </c>
      <c r="E26" s="333">
        <v>33488.909517</v>
      </c>
      <c r="F26" s="221"/>
      <c r="G26" s="221"/>
      <c r="H26" s="221"/>
      <c r="I26" s="221"/>
      <c r="J26" s="221"/>
      <c r="K26" s="221"/>
      <c r="L26" s="221"/>
      <c r="M26" s="221"/>
      <c r="N26" s="222"/>
      <c r="O26" s="222"/>
      <c r="P26" s="222"/>
      <c r="Q26" s="222"/>
      <c r="R26" s="222"/>
      <c r="S26" s="222"/>
      <c r="T26" s="223"/>
    </row>
    <row r="27" spans="2:20" s="213" customFormat="1" ht="15.75" customHeight="1">
      <c r="B27" s="219" t="s">
        <v>363</v>
      </c>
      <c r="C27" s="220">
        <f t="shared" si="0"/>
        <v>53.617999999999995</v>
      </c>
      <c r="D27" s="332">
        <v>44.72</v>
      </c>
      <c r="E27" s="333">
        <v>8.898</v>
      </c>
      <c r="F27" s="221"/>
      <c r="G27" s="221"/>
      <c r="H27" s="221"/>
      <c r="I27" s="221"/>
      <c r="J27" s="221"/>
      <c r="K27" s="221"/>
      <c r="L27" s="221"/>
      <c r="M27" s="221"/>
      <c r="N27" s="222"/>
      <c r="O27" s="222"/>
      <c r="P27" s="222"/>
      <c r="Q27" s="222"/>
      <c r="R27" s="222"/>
      <c r="S27" s="222"/>
      <c r="T27" s="223"/>
    </row>
    <row r="28" spans="2:20" s="213" customFormat="1" ht="15.75" customHeight="1">
      <c r="B28" s="219" t="s">
        <v>364</v>
      </c>
      <c r="C28" s="220">
        <f t="shared" si="0"/>
        <v>41.085</v>
      </c>
      <c r="D28" s="332">
        <v>0</v>
      </c>
      <c r="E28" s="333">
        <v>41.085</v>
      </c>
      <c r="F28" s="221"/>
      <c r="G28" s="221"/>
      <c r="H28" s="221"/>
      <c r="I28" s="221"/>
      <c r="J28" s="221"/>
      <c r="K28" s="221"/>
      <c r="L28" s="221"/>
      <c r="M28" s="221"/>
      <c r="N28" s="222"/>
      <c r="O28" s="222"/>
      <c r="P28" s="222"/>
      <c r="Q28" s="222"/>
      <c r="R28" s="222"/>
      <c r="S28" s="222"/>
      <c r="T28" s="223"/>
    </row>
    <row r="29" spans="2:20" s="213" customFormat="1" ht="15.75" customHeight="1">
      <c r="B29" s="219" t="s">
        <v>365</v>
      </c>
      <c r="C29" s="220">
        <f t="shared" si="0"/>
        <v>201.138</v>
      </c>
      <c r="D29" s="332">
        <v>0</v>
      </c>
      <c r="E29" s="333">
        <v>201.138</v>
      </c>
      <c r="F29" s="221"/>
      <c r="G29" s="221"/>
      <c r="H29" s="221"/>
      <c r="I29" s="221"/>
      <c r="J29" s="221"/>
      <c r="K29" s="221"/>
      <c r="L29" s="221"/>
      <c r="M29" s="221"/>
      <c r="N29" s="222"/>
      <c r="O29" s="222"/>
      <c r="P29" s="222"/>
      <c r="Q29" s="222"/>
      <c r="R29" s="222"/>
      <c r="S29" s="222"/>
      <c r="T29" s="223"/>
    </row>
    <row r="30" spans="2:20" s="213" customFormat="1" ht="15.75" customHeight="1">
      <c r="B30" s="219" t="s">
        <v>366</v>
      </c>
      <c r="C30" s="220">
        <f t="shared" si="0"/>
        <v>0</v>
      </c>
      <c r="D30" s="332">
        <v>0</v>
      </c>
      <c r="E30" s="333">
        <v>0</v>
      </c>
      <c r="F30" s="221"/>
      <c r="G30" s="221"/>
      <c r="H30" s="221"/>
      <c r="I30" s="221"/>
      <c r="J30" s="221"/>
      <c r="K30" s="221"/>
      <c r="L30" s="221"/>
      <c r="M30" s="221"/>
      <c r="N30" s="222"/>
      <c r="O30" s="222"/>
      <c r="P30" s="222"/>
      <c r="Q30" s="222"/>
      <c r="R30" s="222"/>
      <c r="S30" s="222"/>
      <c r="T30" s="223"/>
    </row>
    <row r="31" spans="2:20" s="213" customFormat="1" ht="15.75" customHeight="1">
      <c r="B31" s="219" t="s">
        <v>367</v>
      </c>
      <c r="C31" s="220">
        <f t="shared" si="0"/>
        <v>332.764</v>
      </c>
      <c r="D31" s="332">
        <v>0</v>
      </c>
      <c r="E31" s="333">
        <v>332.764</v>
      </c>
      <c r="F31" s="221"/>
      <c r="G31" s="221"/>
      <c r="H31" s="221"/>
      <c r="I31" s="221"/>
      <c r="J31" s="221"/>
      <c r="K31" s="221"/>
      <c r="L31" s="221"/>
      <c r="M31" s="221"/>
      <c r="N31" s="222"/>
      <c r="O31" s="222"/>
      <c r="P31" s="222"/>
      <c r="Q31" s="222"/>
      <c r="R31" s="222"/>
      <c r="S31" s="222"/>
      <c r="T31" s="223"/>
    </row>
    <row r="32" spans="2:20" s="213" customFormat="1" ht="15.75" customHeight="1">
      <c r="B32" s="219" t="s">
        <v>368</v>
      </c>
      <c r="C32" s="220">
        <f t="shared" si="0"/>
        <v>69.16799999999999</v>
      </c>
      <c r="D32" s="332">
        <v>0</v>
      </c>
      <c r="E32" s="333">
        <v>69.16799999999999</v>
      </c>
      <c r="F32" s="221"/>
      <c r="G32" s="221"/>
      <c r="H32" s="221"/>
      <c r="I32" s="221"/>
      <c r="J32" s="221"/>
      <c r="K32" s="221"/>
      <c r="L32" s="221"/>
      <c r="M32" s="221"/>
      <c r="N32" s="222"/>
      <c r="O32" s="222"/>
      <c r="P32" s="222"/>
      <c r="Q32" s="222"/>
      <c r="R32" s="222"/>
      <c r="S32" s="222"/>
      <c r="T32" s="223"/>
    </row>
    <row r="33" spans="2:20" s="213" customFormat="1" ht="15.75" customHeight="1">
      <c r="B33" s="219" t="s">
        <v>369</v>
      </c>
      <c r="C33" s="220">
        <f t="shared" si="0"/>
        <v>49.704</v>
      </c>
      <c r="D33" s="332">
        <v>25.037000000000003</v>
      </c>
      <c r="E33" s="333">
        <v>24.666999999999998</v>
      </c>
      <c r="F33" s="221"/>
      <c r="G33" s="221"/>
      <c r="H33" s="221"/>
      <c r="I33" s="221"/>
      <c r="J33" s="221"/>
      <c r="K33" s="221"/>
      <c r="L33" s="221"/>
      <c r="M33" s="221"/>
      <c r="N33" s="222"/>
      <c r="O33" s="222"/>
      <c r="P33" s="222"/>
      <c r="Q33" s="222"/>
      <c r="R33" s="222"/>
      <c r="S33" s="222"/>
      <c r="T33" s="223"/>
    </row>
    <row r="34" spans="2:20" s="213" customFormat="1" ht="15.75" customHeight="1">
      <c r="B34" s="219" t="s">
        <v>370</v>
      </c>
      <c r="C34" s="220">
        <f t="shared" si="0"/>
        <v>215.67064399999998</v>
      </c>
      <c r="D34" s="332">
        <v>9.560588</v>
      </c>
      <c r="E34" s="333">
        <v>206.110056</v>
      </c>
      <c r="F34" s="221"/>
      <c r="G34" s="221"/>
      <c r="H34" s="221"/>
      <c r="I34" s="221"/>
      <c r="J34" s="221"/>
      <c r="K34" s="221"/>
      <c r="L34" s="221"/>
      <c r="M34" s="221"/>
      <c r="N34" s="222"/>
      <c r="O34" s="222"/>
      <c r="P34" s="222"/>
      <c r="Q34" s="222"/>
      <c r="R34" s="222"/>
      <c r="S34" s="222"/>
      <c r="T34" s="223"/>
    </row>
    <row r="35" spans="2:20" s="213" customFormat="1" ht="15.75" customHeight="1">
      <c r="B35" s="219" t="s">
        <v>371</v>
      </c>
      <c r="C35" s="220">
        <f t="shared" si="0"/>
        <v>693.6279999999999</v>
      </c>
      <c r="D35" s="332">
        <v>128.49599999999998</v>
      </c>
      <c r="E35" s="333">
        <v>565.132</v>
      </c>
      <c r="F35" s="221"/>
      <c r="G35" s="221"/>
      <c r="H35" s="221"/>
      <c r="I35" s="221"/>
      <c r="J35" s="221"/>
      <c r="K35" s="221"/>
      <c r="L35" s="221"/>
      <c r="M35" s="221"/>
      <c r="N35" s="222"/>
      <c r="O35" s="222"/>
      <c r="P35" s="222"/>
      <c r="Q35" s="222"/>
      <c r="R35" s="222"/>
      <c r="S35" s="222"/>
      <c r="T35" s="223"/>
    </row>
    <row r="36" spans="2:20" s="213" customFormat="1" ht="15.75" customHeight="1">
      <c r="B36" s="219" t="s">
        <v>372</v>
      </c>
      <c r="C36" s="220">
        <f t="shared" si="0"/>
        <v>406.872</v>
      </c>
      <c r="D36" s="332">
        <v>250.875</v>
      </c>
      <c r="E36" s="333">
        <v>155.997</v>
      </c>
      <c r="F36" s="221"/>
      <c r="G36" s="221"/>
      <c r="H36" s="221"/>
      <c r="I36" s="221"/>
      <c r="J36" s="221"/>
      <c r="K36" s="221"/>
      <c r="L36" s="221"/>
      <c r="M36" s="221"/>
      <c r="N36" s="222"/>
      <c r="O36" s="222"/>
      <c r="P36" s="222"/>
      <c r="Q36" s="222"/>
      <c r="R36" s="222"/>
      <c r="S36" s="222"/>
      <c r="T36" s="223"/>
    </row>
    <row r="37" spans="2:20" s="213" customFormat="1" ht="15.75" customHeight="1">
      <c r="B37" s="219" t="s">
        <v>373</v>
      </c>
      <c r="C37" s="220">
        <f t="shared" si="0"/>
        <v>15479.807</v>
      </c>
      <c r="D37" s="332">
        <v>115.743</v>
      </c>
      <c r="E37" s="333">
        <v>15364.064</v>
      </c>
      <c r="F37" s="221"/>
      <c r="G37" s="221"/>
      <c r="H37" s="221"/>
      <c r="I37" s="221"/>
      <c r="J37" s="221"/>
      <c r="K37" s="221"/>
      <c r="L37" s="221"/>
      <c r="M37" s="221"/>
      <c r="N37" s="222"/>
      <c r="O37" s="222"/>
      <c r="P37" s="222"/>
      <c r="Q37" s="222"/>
      <c r="R37" s="222"/>
      <c r="S37" s="222"/>
      <c r="T37" s="223"/>
    </row>
    <row r="38" spans="2:20" s="213" customFormat="1" ht="15.75" customHeight="1">
      <c r="B38" s="219" t="s">
        <v>374</v>
      </c>
      <c r="C38" s="220">
        <f t="shared" si="0"/>
        <v>2.506</v>
      </c>
      <c r="D38" s="332">
        <v>0</v>
      </c>
      <c r="E38" s="333">
        <v>2.506</v>
      </c>
      <c r="F38" s="221"/>
      <c r="G38" s="221"/>
      <c r="H38" s="221"/>
      <c r="I38" s="221"/>
      <c r="J38" s="221"/>
      <c r="K38" s="221"/>
      <c r="L38" s="221"/>
      <c r="M38" s="221"/>
      <c r="N38" s="222"/>
      <c r="O38" s="222"/>
      <c r="P38" s="222"/>
      <c r="Q38" s="222"/>
      <c r="R38" s="222"/>
      <c r="S38" s="222"/>
      <c r="T38" s="223"/>
    </row>
    <row r="39" spans="2:20" s="213" customFormat="1" ht="15.75" customHeight="1">
      <c r="B39" s="219" t="s">
        <v>375</v>
      </c>
      <c r="C39" s="220">
        <f t="shared" si="0"/>
        <v>87.892</v>
      </c>
      <c r="D39" s="332">
        <v>0</v>
      </c>
      <c r="E39" s="333">
        <v>87.892</v>
      </c>
      <c r="F39" s="221"/>
      <c r="G39" s="221"/>
      <c r="H39" s="221"/>
      <c r="I39" s="221"/>
      <c r="J39" s="221"/>
      <c r="K39" s="221"/>
      <c r="L39" s="221"/>
      <c r="M39" s="221"/>
      <c r="N39" s="222"/>
      <c r="O39" s="222"/>
      <c r="P39" s="222"/>
      <c r="Q39" s="222"/>
      <c r="R39" s="222"/>
      <c r="S39" s="222"/>
      <c r="T39" s="223"/>
    </row>
    <row r="40" spans="2:20" s="213" customFormat="1" ht="15.75" customHeight="1">
      <c r="B40" s="219" t="s">
        <v>376</v>
      </c>
      <c r="C40" s="220">
        <f t="shared" si="0"/>
        <v>0</v>
      </c>
      <c r="D40" s="332">
        <v>0</v>
      </c>
      <c r="E40" s="333">
        <v>0</v>
      </c>
      <c r="F40" s="221"/>
      <c r="G40" s="221"/>
      <c r="H40" s="221"/>
      <c r="I40" s="221"/>
      <c r="J40" s="221"/>
      <c r="K40" s="221"/>
      <c r="L40" s="221"/>
      <c r="M40" s="221"/>
      <c r="N40" s="222"/>
      <c r="O40" s="222"/>
      <c r="P40" s="222"/>
      <c r="Q40" s="222"/>
      <c r="R40" s="222"/>
      <c r="S40" s="222"/>
      <c r="T40" s="223"/>
    </row>
    <row r="41" spans="2:20" s="213" customFormat="1" ht="15.75" customHeight="1">
      <c r="B41" s="219" t="s">
        <v>377</v>
      </c>
      <c r="C41" s="220">
        <f t="shared" si="0"/>
        <v>0</v>
      </c>
      <c r="D41" s="332">
        <v>0</v>
      </c>
      <c r="E41" s="333">
        <v>0</v>
      </c>
      <c r="F41" s="221"/>
      <c r="G41" s="221"/>
      <c r="H41" s="221"/>
      <c r="I41" s="221"/>
      <c r="J41" s="221"/>
      <c r="K41" s="221"/>
      <c r="L41" s="221"/>
      <c r="M41" s="221"/>
      <c r="N41" s="222"/>
      <c r="O41" s="222"/>
      <c r="P41" s="222"/>
      <c r="Q41" s="222"/>
      <c r="R41" s="222"/>
      <c r="S41" s="222"/>
      <c r="T41" s="223"/>
    </row>
    <row r="42" spans="2:20" s="213" customFormat="1" ht="15.75" customHeight="1">
      <c r="B42" s="219" t="s">
        <v>378</v>
      </c>
      <c r="C42" s="220">
        <f t="shared" si="0"/>
        <v>0.015</v>
      </c>
      <c r="D42" s="332">
        <v>0</v>
      </c>
      <c r="E42" s="333">
        <v>0.015</v>
      </c>
      <c r="F42" s="221"/>
      <c r="G42" s="221"/>
      <c r="H42" s="221"/>
      <c r="I42" s="221"/>
      <c r="J42" s="221"/>
      <c r="K42" s="221"/>
      <c r="L42" s="221"/>
      <c r="M42" s="221"/>
      <c r="N42" s="222"/>
      <c r="O42" s="222"/>
      <c r="P42" s="222"/>
      <c r="Q42" s="222"/>
      <c r="R42" s="222"/>
      <c r="S42" s="222"/>
      <c r="T42" s="223"/>
    </row>
    <row r="43" spans="2:20" s="213" customFormat="1" ht="15.75" customHeight="1">
      <c r="B43" s="219" t="s">
        <v>379</v>
      </c>
      <c r="C43" s="220">
        <f>+D43+E43</f>
        <v>0</v>
      </c>
      <c r="D43" s="332">
        <v>0</v>
      </c>
      <c r="E43" s="333">
        <v>0</v>
      </c>
      <c r="F43" s="221"/>
      <c r="G43" s="221"/>
      <c r="H43" s="221"/>
      <c r="I43" s="221"/>
      <c r="J43" s="221"/>
      <c r="K43" s="221"/>
      <c r="L43" s="221"/>
      <c r="M43" s="221"/>
      <c r="N43" s="222"/>
      <c r="O43" s="222"/>
      <c r="P43" s="222"/>
      <c r="Q43" s="222"/>
      <c r="R43" s="222"/>
      <c r="S43" s="222"/>
      <c r="T43" s="223"/>
    </row>
    <row r="44" spans="2:20" s="213" customFormat="1" ht="15.75" customHeight="1">
      <c r="B44" s="219" t="s">
        <v>380</v>
      </c>
      <c r="C44" s="220">
        <f t="shared" si="0"/>
        <v>141.322</v>
      </c>
      <c r="D44" s="332">
        <v>0</v>
      </c>
      <c r="E44" s="333">
        <v>141.322</v>
      </c>
      <c r="F44" s="221"/>
      <c r="G44" s="221"/>
      <c r="H44" s="221"/>
      <c r="I44" s="221"/>
      <c r="J44" s="221"/>
      <c r="K44" s="221"/>
      <c r="L44" s="221"/>
      <c r="M44" s="221"/>
      <c r="N44" s="222"/>
      <c r="O44" s="222"/>
      <c r="P44" s="222"/>
      <c r="Q44" s="222"/>
      <c r="R44" s="222"/>
      <c r="S44" s="222"/>
      <c r="T44" s="223"/>
    </row>
    <row r="45" spans="2:20" s="213" customFormat="1" ht="15.75" customHeight="1">
      <c r="B45" s="219" t="s">
        <v>381</v>
      </c>
      <c r="C45" s="220">
        <f t="shared" si="0"/>
        <v>626.711</v>
      </c>
      <c r="D45" s="332">
        <v>0</v>
      </c>
      <c r="E45" s="333">
        <v>626.711</v>
      </c>
      <c r="F45" s="221"/>
      <c r="G45" s="221"/>
      <c r="H45" s="221"/>
      <c r="I45" s="221"/>
      <c r="J45" s="221"/>
      <c r="K45" s="221"/>
      <c r="L45" s="221"/>
      <c r="M45" s="221"/>
      <c r="N45" s="222"/>
      <c r="O45" s="222"/>
      <c r="P45" s="222"/>
      <c r="Q45" s="222"/>
      <c r="R45" s="222"/>
      <c r="S45" s="222"/>
      <c r="T45" s="223"/>
    </row>
    <row r="46" spans="2:20" s="213" customFormat="1" ht="15.75" customHeight="1">
      <c r="B46" s="219" t="s">
        <v>382</v>
      </c>
      <c r="C46" s="220">
        <f>+D46+E46</f>
        <v>17.42</v>
      </c>
      <c r="D46" s="332">
        <v>0</v>
      </c>
      <c r="E46" s="333">
        <v>17.42</v>
      </c>
      <c r="F46" s="221"/>
      <c r="G46" s="221"/>
      <c r="H46" s="221"/>
      <c r="I46" s="221"/>
      <c r="J46" s="221"/>
      <c r="K46" s="221"/>
      <c r="L46" s="221"/>
      <c r="M46" s="221"/>
      <c r="N46" s="222"/>
      <c r="O46" s="222"/>
      <c r="P46" s="222"/>
      <c r="Q46" s="222"/>
      <c r="R46" s="222"/>
      <c r="S46" s="222"/>
      <c r="T46" s="223"/>
    </row>
    <row r="47" spans="2:20" s="213" customFormat="1" ht="15.75" customHeight="1">
      <c r="B47" s="219" t="s">
        <v>383</v>
      </c>
      <c r="C47" s="220">
        <f t="shared" si="0"/>
        <v>0</v>
      </c>
      <c r="D47" s="332">
        <v>0</v>
      </c>
      <c r="E47" s="333">
        <v>0</v>
      </c>
      <c r="F47" s="221"/>
      <c r="G47" s="221"/>
      <c r="H47" s="221"/>
      <c r="I47" s="221"/>
      <c r="J47" s="221"/>
      <c r="K47" s="221"/>
      <c r="L47" s="221"/>
      <c r="M47" s="221"/>
      <c r="N47" s="222"/>
      <c r="O47" s="222"/>
      <c r="P47" s="222"/>
      <c r="Q47" s="222"/>
      <c r="R47" s="222"/>
      <c r="S47" s="222"/>
      <c r="T47" s="223"/>
    </row>
    <row r="48" spans="2:20" s="213" customFormat="1" ht="15.75" customHeight="1">
      <c r="B48" s="219" t="s">
        <v>384</v>
      </c>
      <c r="C48" s="220">
        <f t="shared" si="0"/>
        <v>395.407</v>
      </c>
      <c r="D48" s="332">
        <v>0</v>
      </c>
      <c r="E48" s="333">
        <v>395.407</v>
      </c>
      <c r="F48" s="221"/>
      <c r="G48" s="221"/>
      <c r="H48" s="221"/>
      <c r="I48" s="221"/>
      <c r="J48" s="221"/>
      <c r="K48" s="221"/>
      <c r="L48" s="221"/>
      <c r="M48" s="221"/>
      <c r="N48" s="222"/>
      <c r="O48" s="222"/>
      <c r="P48" s="222"/>
      <c r="Q48" s="222"/>
      <c r="R48" s="222"/>
      <c r="S48" s="222"/>
      <c r="T48" s="223"/>
    </row>
    <row r="49" spans="2:20" s="213" customFormat="1" ht="15.75" customHeight="1">
      <c r="B49" s="219" t="s">
        <v>385</v>
      </c>
      <c r="C49" s="220">
        <f t="shared" si="0"/>
        <v>3909.759046</v>
      </c>
      <c r="D49" s="332">
        <v>0</v>
      </c>
      <c r="E49" s="333">
        <v>3909.759046</v>
      </c>
      <c r="F49" s="221"/>
      <c r="G49" s="221"/>
      <c r="H49" s="221"/>
      <c r="I49" s="221"/>
      <c r="J49" s="221"/>
      <c r="K49" s="221"/>
      <c r="L49" s="221"/>
      <c r="M49" s="221"/>
      <c r="N49" s="222"/>
      <c r="O49" s="222"/>
      <c r="P49" s="222"/>
      <c r="Q49" s="222"/>
      <c r="R49" s="222"/>
      <c r="S49" s="222"/>
      <c r="T49" s="223"/>
    </row>
    <row r="50" spans="2:20" s="213" customFormat="1" ht="15.75" customHeight="1">
      <c r="B50" s="219" t="s">
        <v>386</v>
      </c>
      <c r="C50" s="220">
        <f t="shared" si="0"/>
        <v>199.809903</v>
      </c>
      <c r="D50" s="332">
        <v>0.005</v>
      </c>
      <c r="E50" s="333">
        <v>199.804903</v>
      </c>
      <c r="F50" s="221"/>
      <c r="G50" s="221"/>
      <c r="H50" s="221"/>
      <c r="I50" s="221"/>
      <c r="J50" s="221"/>
      <c r="K50" s="221"/>
      <c r="L50" s="221"/>
      <c r="M50" s="221"/>
      <c r="N50" s="222"/>
      <c r="O50" s="222"/>
      <c r="P50" s="222"/>
      <c r="Q50" s="222"/>
      <c r="R50" s="222"/>
      <c r="S50" s="222"/>
      <c r="T50" s="223"/>
    </row>
    <row r="51" spans="2:20" s="213" customFormat="1" ht="15.75" customHeight="1">
      <c r="B51" s="219" t="s">
        <v>387</v>
      </c>
      <c r="C51" s="220">
        <f t="shared" si="0"/>
        <v>1835.266172</v>
      </c>
      <c r="D51" s="332">
        <v>243.391533</v>
      </c>
      <c r="E51" s="333">
        <v>1591.8746390000001</v>
      </c>
      <c r="F51" s="221"/>
      <c r="G51" s="221"/>
      <c r="H51" s="221"/>
      <c r="I51" s="221"/>
      <c r="J51" s="221"/>
      <c r="K51" s="221"/>
      <c r="L51" s="221"/>
      <c r="M51" s="221"/>
      <c r="N51" s="222"/>
      <c r="O51" s="222"/>
      <c r="P51" s="222"/>
      <c r="Q51" s="222"/>
      <c r="R51" s="222"/>
      <c r="S51" s="222"/>
      <c r="T51" s="223"/>
    </row>
    <row r="52" spans="2:20" s="213" customFormat="1" ht="15.75" customHeight="1">
      <c r="B52" s="219" t="s">
        <v>388</v>
      </c>
      <c r="C52" s="220">
        <f t="shared" si="0"/>
        <v>709.918</v>
      </c>
      <c r="D52" s="332">
        <v>668.413</v>
      </c>
      <c r="E52" s="333">
        <v>41.50500000000001</v>
      </c>
      <c r="F52" s="221"/>
      <c r="G52" s="221"/>
      <c r="H52" s="221"/>
      <c r="I52" s="221"/>
      <c r="J52" s="221"/>
      <c r="K52" s="221"/>
      <c r="L52" s="221"/>
      <c r="M52" s="221"/>
      <c r="N52" s="222"/>
      <c r="O52" s="222"/>
      <c r="P52" s="222"/>
      <c r="Q52" s="222"/>
      <c r="R52" s="222"/>
      <c r="S52" s="222"/>
      <c r="T52" s="223"/>
    </row>
    <row r="53" spans="2:20" s="213" customFormat="1" ht="15.75" customHeight="1">
      <c r="B53" s="219" t="s">
        <v>389</v>
      </c>
      <c r="C53" s="220">
        <f t="shared" si="0"/>
        <v>210.91570199999995</v>
      </c>
      <c r="D53" s="332">
        <v>0</v>
      </c>
      <c r="E53" s="333">
        <v>210.91570199999995</v>
      </c>
      <c r="F53" s="221"/>
      <c r="G53" s="221"/>
      <c r="H53" s="221"/>
      <c r="I53" s="221"/>
      <c r="J53" s="221"/>
      <c r="K53" s="221"/>
      <c r="L53" s="221"/>
      <c r="M53" s="221"/>
      <c r="N53" s="222"/>
      <c r="O53" s="222"/>
      <c r="P53" s="222"/>
      <c r="Q53" s="222"/>
      <c r="R53" s="222"/>
      <c r="S53" s="222"/>
      <c r="T53" s="223"/>
    </row>
    <row r="54" spans="2:20" s="213" customFormat="1" ht="15.75" customHeight="1">
      <c r="B54" s="219" t="s">
        <v>390</v>
      </c>
      <c r="C54" s="220">
        <f t="shared" si="0"/>
        <v>1421.06504</v>
      </c>
      <c r="D54" s="332">
        <v>556.993234</v>
      </c>
      <c r="E54" s="333">
        <v>864.071806</v>
      </c>
      <c r="F54" s="221"/>
      <c r="G54" s="221"/>
      <c r="H54" s="221"/>
      <c r="I54" s="221"/>
      <c r="J54" s="221"/>
      <c r="K54" s="221"/>
      <c r="L54" s="221"/>
      <c r="M54" s="221"/>
      <c r="N54" s="222"/>
      <c r="O54" s="222"/>
      <c r="P54" s="222"/>
      <c r="Q54" s="222"/>
      <c r="R54" s="222"/>
      <c r="S54" s="222"/>
      <c r="T54" s="223"/>
    </row>
    <row r="55" spans="2:20" s="213" customFormat="1" ht="15.75" customHeight="1" thickBot="1">
      <c r="B55" s="224" t="s">
        <v>391</v>
      </c>
      <c r="C55" s="225">
        <f t="shared" si="0"/>
        <v>464.9795949999825</v>
      </c>
      <c r="D55" s="334">
        <v>2.6520000000018626</v>
      </c>
      <c r="E55" s="335">
        <v>462.32759499998065</v>
      </c>
      <c r="F55" s="226"/>
      <c r="G55" s="226"/>
      <c r="H55" s="226"/>
      <c r="I55" s="226"/>
      <c r="J55" s="226"/>
      <c r="K55" s="226"/>
      <c r="L55" s="226"/>
      <c r="M55" s="226"/>
      <c r="N55" s="227"/>
      <c r="O55" s="227"/>
      <c r="P55" s="227"/>
      <c r="Q55" s="227"/>
      <c r="R55" s="227"/>
      <c r="S55" s="227"/>
      <c r="T55" s="228"/>
    </row>
    <row r="56" spans="2:20" s="213" customFormat="1" ht="15.75" customHeight="1">
      <c r="B56" s="229" t="s">
        <v>392</v>
      </c>
      <c r="C56" s="230"/>
      <c r="D56" s="231"/>
      <c r="E56" s="232"/>
      <c r="F56" s="233"/>
      <c r="G56" s="233"/>
      <c r="H56" s="233"/>
      <c r="I56" s="233"/>
      <c r="J56" s="233"/>
      <c r="K56" s="233"/>
      <c r="L56" s="233"/>
      <c r="M56" s="233"/>
      <c r="N56" s="234"/>
      <c r="O56" s="234"/>
      <c r="P56" s="234"/>
      <c r="Q56" s="234"/>
      <c r="R56" s="234"/>
      <c r="S56" s="234"/>
      <c r="T56" s="234"/>
    </row>
    <row r="57" spans="2:20" s="213" customFormat="1" ht="14.25" customHeight="1">
      <c r="B57" s="235" t="s">
        <v>393</v>
      </c>
      <c r="C57" s="230"/>
      <c r="D57" s="231"/>
      <c r="E57" s="232"/>
      <c r="F57" s="233"/>
      <c r="G57" s="233"/>
      <c r="H57" s="233"/>
      <c r="I57" s="233"/>
      <c r="J57" s="233"/>
      <c r="K57" s="233"/>
      <c r="L57" s="233"/>
      <c r="M57" s="233"/>
      <c r="N57" s="234"/>
      <c r="O57" s="234"/>
      <c r="P57" s="234"/>
      <c r="Q57" s="234"/>
      <c r="R57" s="234"/>
      <c r="S57" s="234"/>
      <c r="T57" s="234"/>
    </row>
    <row r="58" spans="2:20" s="213" customFormat="1" ht="15.75" customHeight="1">
      <c r="B58" s="236" t="s">
        <v>394</v>
      </c>
      <c r="C58" s="230"/>
      <c r="D58" s="231"/>
      <c r="E58" s="232"/>
      <c r="F58" s="233"/>
      <c r="G58" s="233"/>
      <c r="H58" s="233"/>
      <c r="I58" s="233"/>
      <c r="J58" s="233"/>
      <c r="K58" s="233"/>
      <c r="L58" s="233"/>
      <c r="M58" s="233"/>
      <c r="N58" s="234"/>
      <c r="O58" s="234"/>
      <c r="P58" s="234"/>
      <c r="Q58" s="234"/>
      <c r="R58" s="234"/>
      <c r="S58" s="234"/>
      <c r="T58" s="234"/>
    </row>
    <row r="59" spans="2:20" s="213" customFormat="1" ht="15.75" customHeight="1">
      <c r="B59" s="236" t="s">
        <v>395</v>
      </c>
      <c r="C59" s="230"/>
      <c r="D59" s="231"/>
      <c r="E59" s="232"/>
      <c r="F59" s="233"/>
      <c r="G59" s="233"/>
      <c r="H59" s="233"/>
      <c r="I59" s="233"/>
      <c r="J59" s="233"/>
      <c r="K59" s="233"/>
      <c r="L59" s="233"/>
      <c r="M59" s="233"/>
      <c r="N59" s="234"/>
      <c r="O59" s="234"/>
      <c r="P59" s="234"/>
      <c r="Q59" s="234"/>
      <c r="R59" s="234"/>
      <c r="S59" s="234"/>
      <c r="T59" s="234"/>
    </row>
    <row r="60" ht="5.25" customHeight="1"/>
    <row r="61" spans="2:21" s="213" customFormat="1" ht="15" customHeight="1">
      <c r="B61" s="237" t="s">
        <v>396</v>
      </c>
      <c r="D61" s="233"/>
      <c r="E61" s="233"/>
      <c r="F61" s="233"/>
      <c r="G61" s="233"/>
      <c r="H61" s="233"/>
      <c r="I61" s="233"/>
      <c r="J61" s="233"/>
      <c r="K61" s="233"/>
      <c r="L61" s="233"/>
      <c r="M61" s="233"/>
      <c r="N61" s="234"/>
      <c r="O61" s="234"/>
      <c r="P61" s="234"/>
      <c r="Q61" s="234"/>
      <c r="R61" s="234"/>
      <c r="S61" s="234"/>
      <c r="T61" s="234"/>
      <c r="U61" s="213">
        <f aca="true" t="shared" si="1" ref="U61:U66">+LEFT(D61,22)</f>
      </c>
    </row>
    <row r="62" spans="2:21" ht="14.25">
      <c r="B62" s="238" t="s">
        <v>397</v>
      </c>
      <c r="D62" s="239"/>
      <c r="E62" s="239"/>
      <c r="F62" s="240"/>
      <c r="G62" s="240"/>
      <c r="H62" s="240"/>
      <c r="I62" s="240"/>
      <c r="J62" s="240"/>
      <c r="K62" s="240"/>
      <c r="L62" s="240"/>
      <c r="M62" s="240"/>
      <c r="U62" s="213">
        <f t="shared" si="1"/>
      </c>
    </row>
    <row r="63" spans="2:21" ht="11.25" customHeight="1">
      <c r="B63" s="241" t="s">
        <v>398</v>
      </c>
      <c r="D63" s="242"/>
      <c r="E63" s="242"/>
      <c r="F63" s="240"/>
      <c r="G63" s="240"/>
      <c r="H63" s="240"/>
      <c r="I63" s="240"/>
      <c r="J63" s="240"/>
      <c r="K63" s="240"/>
      <c r="L63" s="240"/>
      <c r="M63" s="240"/>
      <c r="U63" s="213">
        <f t="shared" si="1"/>
      </c>
    </row>
    <row r="64" spans="2:21" ht="14.25">
      <c r="B64" s="236" t="s">
        <v>399</v>
      </c>
      <c r="D64" s="243"/>
      <c r="E64" s="243"/>
      <c r="F64" s="240"/>
      <c r="G64" s="240"/>
      <c r="H64" s="240"/>
      <c r="I64" s="240"/>
      <c r="J64" s="240"/>
      <c r="K64" s="240"/>
      <c r="L64" s="240"/>
      <c r="M64" s="240"/>
      <c r="U64" s="213">
        <f t="shared" si="1"/>
      </c>
    </row>
    <row r="65" spans="2:21" ht="28.5" customHeight="1">
      <c r="B65" s="668" t="s">
        <v>400</v>
      </c>
      <c r="C65" s="668"/>
      <c r="D65" s="668"/>
      <c r="E65" s="668"/>
      <c r="F65" s="668"/>
      <c r="G65" s="668"/>
      <c r="H65" s="668"/>
      <c r="I65" s="668"/>
      <c r="J65" s="668"/>
      <c r="K65" s="668"/>
      <c r="L65" s="668"/>
      <c r="M65" s="668"/>
      <c r="N65" s="668"/>
      <c r="O65" s="668"/>
      <c r="P65" s="668"/>
      <c r="Q65" s="668"/>
      <c r="U65" s="213">
        <f t="shared" si="1"/>
      </c>
    </row>
    <row r="66" spans="2:21" ht="41.25" customHeight="1">
      <c r="B66" s="669" t="s">
        <v>401</v>
      </c>
      <c r="C66" s="669"/>
      <c r="D66" s="669"/>
      <c r="E66" s="669"/>
      <c r="F66" s="669"/>
      <c r="G66" s="669"/>
      <c r="H66" s="669"/>
      <c r="I66" s="669"/>
      <c r="J66" s="669"/>
      <c r="K66" s="669"/>
      <c r="L66" s="669"/>
      <c r="M66" s="669"/>
      <c r="N66" s="669"/>
      <c r="O66" s="669"/>
      <c r="P66" s="669"/>
      <c r="Q66" s="669"/>
      <c r="U66" s="213">
        <f t="shared" si="1"/>
      </c>
    </row>
    <row r="67" spans="2:20" s="213" customFormat="1" ht="15.75" customHeight="1">
      <c r="B67" s="244" t="s">
        <v>402</v>
      </c>
      <c r="C67" s="230"/>
      <c r="D67" s="231"/>
      <c r="E67" s="232"/>
      <c r="F67" s="233"/>
      <c r="G67" s="233"/>
      <c r="H67" s="233"/>
      <c r="I67" s="233"/>
      <c r="J67" s="233"/>
      <c r="K67" s="233"/>
      <c r="L67" s="233"/>
      <c r="M67" s="233"/>
      <c r="N67" s="234"/>
      <c r="O67" s="234"/>
      <c r="P67" s="234"/>
      <c r="Q67" s="234"/>
      <c r="R67" s="234"/>
      <c r="S67" s="234"/>
      <c r="T67" s="234"/>
    </row>
    <row r="68" spans="2:20" s="213" customFormat="1" ht="15.75" customHeight="1">
      <c r="B68" s="244" t="s">
        <v>403</v>
      </c>
      <c r="C68" s="230"/>
      <c r="D68" s="231"/>
      <c r="E68" s="232"/>
      <c r="F68" s="233"/>
      <c r="G68" s="233"/>
      <c r="H68" s="233"/>
      <c r="I68" s="233"/>
      <c r="J68" s="233"/>
      <c r="K68" s="233"/>
      <c r="L68" s="233"/>
      <c r="M68" s="233"/>
      <c r="N68" s="234"/>
      <c r="O68" s="234"/>
      <c r="P68" s="234"/>
      <c r="Q68" s="234"/>
      <c r="R68" s="234"/>
      <c r="S68" s="234"/>
      <c r="T68" s="234"/>
    </row>
    <row r="69" spans="2:20" s="213" customFormat="1" ht="15.75" customHeight="1">
      <c r="B69" s="244" t="s">
        <v>404</v>
      </c>
      <c r="C69" s="230"/>
      <c r="D69" s="231"/>
      <c r="E69" s="232"/>
      <c r="F69" s="233"/>
      <c r="G69" s="233"/>
      <c r="H69" s="233"/>
      <c r="I69" s="233"/>
      <c r="J69" s="233"/>
      <c r="K69" s="233"/>
      <c r="L69" s="233"/>
      <c r="M69" s="233"/>
      <c r="N69" s="234"/>
      <c r="O69" s="234"/>
      <c r="P69" s="234"/>
      <c r="Q69" s="234"/>
      <c r="R69" s="234"/>
      <c r="S69" s="234"/>
      <c r="T69" s="234"/>
    </row>
    <row r="70" spans="2:20" s="213" customFormat="1" ht="15.75" customHeight="1">
      <c r="B70" s="244" t="s">
        <v>405</v>
      </c>
      <c r="C70" s="230"/>
      <c r="D70" s="231"/>
      <c r="E70" s="232"/>
      <c r="F70" s="233"/>
      <c r="G70" s="233"/>
      <c r="H70" s="233"/>
      <c r="I70" s="233"/>
      <c r="J70" s="233"/>
      <c r="K70" s="233"/>
      <c r="L70" s="233"/>
      <c r="M70" s="233"/>
      <c r="N70" s="234"/>
      <c r="O70" s="234"/>
      <c r="P70" s="234"/>
      <c r="Q70" s="234"/>
      <c r="R70" s="234"/>
      <c r="S70" s="234"/>
      <c r="T70" s="234"/>
    </row>
    <row r="71" ht="11.25"/>
    <row r="72" ht="11.25"/>
    <row r="73" ht="11.25"/>
    <row r="74" ht="11.25"/>
    <row r="75" ht="11.25"/>
    <row r="76" ht="11.25"/>
    <row r="77" ht="11.25"/>
    <row r="78" ht="11.25"/>
    <row r="79" ht="11.25"/>
    <row r="80" ht="11.25"/>
    <row r="81" ht="11.25"/>
    <row r="82" ht="11.25"/>
    <row r="83" ht="11.25"/>
    <row r="84" ht="11.25"/>
    <row r="85" ht="11.25"/>
    <row r="86" ht="11.25"/>
    <row r="87" ht="11.25"/>
    <row r="88" ht="11.25"/>
    <row r="89" ht="11.25"/>
    <row r="90" ht="11.25"/>
    <row r="91" ht="11.25"/>
    <row r="92" ht="11.25"/>
    <row r="93" ht="11.25"/>
    <row r="94" ht="11.25"/>
    <row r="95" ht="11.25"/>
    <row r="96" ht="11.25"/>
    <row r="97" ht="11.25"/>
    <row r="98" ht="11.25"/>
    <row r="99" ht="11.25"/>
    <row r="100" ht="11.25"/>
    <row r="101" ht="11.25"/>
    <row r="102" ht="11.25"/>
    <row r="103" ht="11.25"/>
    <row r="104" ht="11.25"/>
    <row r="105" ht="11.25"/>
    <row r="106" ht="11.25"/>
    <row r="107" ht="11.25"/>
    <row r="108" ht="11.25"/>
    <row r="109" ht="11.25"/>
    <row r="110" ht="11.25"/>
    <row r="111" ht="11.25"/>
    <row r="112" ht="11.25"/>
    <row r="113" ht="11.25"/>
    <row r="114" ht="11.25"/>
    <row r="115" ht="11.25"/>
    <row r="116" ht="11.25"/>
    <row r="117" ht="11.25"/>
    <row r="118" ht="11.25"/>
    <row r="119" ht="11.25"/>
    <row r="120" ht="11.25"/>
    <row r="121" ht="11.25"/>
    <row r="122" ht="11.25"/>
    <row r="123" ht="11.25"/>
    <row r="124" ht="11.25"/>
    <row r="125" ht="11.25"/>
    <row r="126" ht="11.25"/>
    <row r="127" ht="11.25"/>
    <row r="128" ht="11.25"/>
    <row r="129" ht="11.25"/>
    <row r="130" ht="11.25"/>
    <row r="131" ht="11.25"/>
    <row r="132" ht="11.25"/>
    <row r="133" ht="11.25"/>
    <row r="134" ht="11.25"/>
    <row r="135" ht="11.25"/>
    <row r="136" ht="11.25"/>
    <row r="137" ht="11.25"/>
    <row r="138" ht="11.25"/>
    <row r="139" ht="11.25"/>
    <row r="140" ht="11.25"/>
    <row r="141" ht="11.25"/>
    <row r="142" ht="11.25"/>
    <row r="143" ht="11.25"/>
    <row r="144" ht="11.25"/>
    <row r="145" ht="11.25"/>
    <row r="146" ht="11.25"/>
    <row r="147" ht="11.25"/>
    <row r="148" ht="11.25"/>
    <row r="149" ht="11.25"/>
    <row r="150" ht="11.25"/>
    <row r="151" ht="11.25"/>
    <row r="152" ht="11.25"/>
    <row r="153" ht="11.25"/>
    <row r="154" ht="11.25"/>
    <row r="155" ht="11.25"/>
    <row r="156" ht="11.25"/>
    <row r="157" ht="11.25"/>
    <row r="158" ht="11.25"/>
    <row r="159" ht="11.25"/>
    <row r="160" ht="11.25"/>
  </sheetData>
  <sheetProtection sheet="1" objects="1" scenarios="1" formatCells="0" formatColumns="0" formatRows="0"/>
  <mergeCells count="11">
    <mergeCell ref="I9:I10"/>
    <mergeCell ref="L9:L10"/>
    <mergeCell ref="O9:O10"/>
    <mergeCell ref="R9:R10"/>
    <mergeCell ref="B65:Q65"/>
    <mergeCell ref="B66:Q66"/>
    <mergeCell ref="C7:T7"/>
    <mergeCell ref="B8:B10"/>
    <mergeCell ref="C8:E9"/>
    <mergeCell ref="F8:T8"/>
    <mergeCell ref="F9:F10"/>
  </mergeCells>
  <dataValidations count="2">
    <dataValidation operator="greaterThanOrEqual" allowBlank="1" showInputMessage="1" showErrorMessage="1" error="This value must be a number" sqref="B46"/>
    <dataValidation type="custom" operator="greaterThanOrEqual" allowBlank="1" showInputMessage="1" showErrorMessage="1" error="This value must be a number" sqref="B12:B21 B24:B45 B47:B54">
      <formula1>ISNUMBER(B12)</formula1>
    </dataValidation>
  </dataValidations>
  <printOptions/>
  <pageMargins left="0.2362204724409449" right="0.2362204724409449" top="0.7480314960629921" bottom="0.7480314960629921" header="0.31496062992125984" footer="0.31496062992125984"/>
  <pageSetup cellComments="asDisplayed" fitToWidth="2" horizontalDpi="600" verticalDpi="600" orientation="landscape" paperSize="9" scale="3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2018-11-20T12:48:19Z</dcterms:created>
  <dcterms:modified xsi:type="dcterms:W3CDTF">2018-12-05T16:14:22Z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{BBF1F1C2-D691-4642-8CB3-EC592D9060D0}</vt:lpwstr>
  </property>
</Properties>
</file>