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60" windowHeight="5130" tabRatio="883" activeTab="0"/>
  </bookViews>
  <sheets>
    <sheet name="P&amp;L" sheetId="1" r:id="rId1"/>
    <sheet name="Balance Sheet" sheetId="2" r:id="rId2"/>
  </sheets>
  <externalReferences>
    <externalReference r:id="rId5"/>
  </externalReferences>
  <definedNames>
    <definedName name="_edn1" localSheetId="1">'Balance Sheet'!#REF!</definedName>
    <definedName name="_edn10" localSheetId="1">'Balance Sheet'!#REF!</definedName>
    <definedName name="_edn11" localSheetId="1">'Balance Sheet'!$B$33</definedName>
    <definedName name="_edn12" localSheetId="1">'Balance Sheet'!$B$35</definedName>
    <definedName name="_edn2" localSheetId="1">'Balance Sheet'!#REF!</definedName>
    <definedName name="_edn3" localSheetId="1">'Balance Sheet'!#REF!</definedName>
    <definedName name="_edn4" localSheetId="1">'Balance Sheet'!#REF!</definedName>
    <definedName name="_edn5" localSheetId="1">'Balance Sheet'!#REF!</definedName>
    <definedName name="_edn6" localSheetId="1">'Balance Sheet'!#REF!</definedName>
    <definedName name="_edn7" localSheetId="1">'Balance Sheet'!#REF!</definedName>
    <definedName name="_edn8" localSheetId="1">'Balance Sheet'!#REF!</definedName>
    <definedName name="_edn9" localSheetId="1">'Balance Sheet'!#REF!</definedName>
    <definedName name="_ednref1" localSheetId="1">'Balance Sheet'!$B$9</definedName>
    <definedName name="_ednref10" localSheetId="1">'Balance Sheet'!$B$24</definedName>
    <definedName name="_ednref11" localSheetId="1">'Balance Sheet'!#REF!</definedName>
    <definedName name="_ednref12" localSheetId="1">'Balance Sheet'!#REF!</definedName>
    <definedName name="_ednref2" localSheetId="1">'Balance Sheet'!$B$13</definedName>
    <definedName name="_ednref3" localSheetId="1">'Balance Sheet'!$B$14</definedName>
    <definedName name="_ednref4" localSheetId="1">'Balance Sheet'!$B$15</definedName>
    <definedName name="_ednref5" localSheetId="1">'Balance Sheet'!#REF!</definedName>
    <definedName name="_ednref6" localSheetId="1">'Balance Sheet'!#REF!</definedName>
    <definedName name="_ednref7" localSheetId="1">'Balance Sheet'!$B$16</definedName>
    <definedName name="_ednref8" localSheetId="1">'Balance Sheet'!$B$18</definedName>
    <definedName name="_ednref9" localSheetId="1">'Balance Sheet'!#REF!</definedName>
    <definedName name="_ftn1" localSheetId="0">'P&amp;L'!$J$30</definedName>
    <definedName name="_ftn2" localSheetId="0">'P&amp;L'!$J$34</definedName>
    <definedName name="_ftnref1" localSheetId="0">'P&amp;L'!$J$21</definedName>
    <definedName name="_ftnref2" localSheetId="0">'P&amp;L'!#REF!</definedName>
    <definedName name="_xlnm.Print_Area" localSheetId="1">'Balance Sheet'!$A$6:$E$40</definedName>
    <definedName name="_xlnm.Print_Area" localSheetId="0">'P&amp;L'!$A$5:$E$40</definedName>
    <definedName name="euro">#REF!</definedName>
  </definedNames>
  <calcPr fullCalcOnLoad="1"/>
</workbook>
</file>

<file path=xl/sharedStrings.xml><?xml version="1.0" encoding="utf-8"?>
<sst xmlns="http://schemas.openxmlformats.org/spreadsheetml/2006/main" count="186" uniqueCount="141">
  <si>
    <t>(€/mil)</t>
  </si>
  <si>
    <t>31/03/2004 gestionale</t>
  </si>
  <si>
    <t>A.</t>
  </si>
  <si>
    <t>B.</t>
  </si>
  <si>
    <t>C.</t>
  </si>
  <si>
    <t>D.</t>
  </si>
  <si>
    <t>E.</t>
  </si>
  <si>
    <t>F.</t>
  </si>
  <si>
    <t>G.</t>
  </si>
  <si>
    <t>H.</t>
  </si>
  <si>
    <t>-</t>
  </si>
  <si>
    <t>I.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</si>
  <si>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</si>
  <si>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</si>
  <si>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</si>
  <si>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</si>
  <si>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</si>
  <si>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</si>
  <si>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</si>
  <si>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</si>
  <si>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</si>
  <si>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 xml:space="preserve"> (%)</t>
  </si>
  <si>
    <t>n.s.</t>
  </si>
  <si>
    <t>Net interest income</t>
  </si>
  <si>
    <t>Net commissions</t>
  </si>
  <si>
    <t>Income from credit disposals, assets held to maturity and repurchase of financial liabilities</t>
  </si>
  <si>
    <t>Dividends and income from other financial assets and liabilities</t>
  </si>
  <si>
    <t>Profits (losses) on equity shareholdings</t>
  </si>
  <si>
    <t>Income from insurance business</t>
  </si>
  <si>
    <t>Total operating income</t>
  </si>
  <si>
    <t>Net adjustments to loans</t>
  </si>
  <si>
    <t>Net adjustments to other financial assets</t>
  </si>
  <si>
    <t>Net operating income</t>
  </si>
  <si>
    <t xml:space="preserve">Personnel costs </t>
  </si>
  <si>
    <t>Other administrative costs</t>
  </si>
  <si>
    <t>Net adjustments to tangible 
and intangible assets</t>
  </si>
  <si>
    <t>Operating costs</t>
  </si>
  <si>
    <t>Other net income/expenses</t>
  </si>
  <si>
    <t xml:space="preserve">Impairment of goodwill </t>
  </si>
  <si>
    <t>Profits (losses) from disposals of investments</t>
  </si>
  <si>
    <t>Net provisions for other risks and charges</t>
  </si>
  <si>
    <t>Pre-tax operating profit</t>
  </si>
  <si>
    <t>Taxes for the period</t>
  </si>
  <si>
    <t>Profits (losses) on discontinued operations</t>
  </si>
  <si>
    <t>Profit attributable to minority interests</t>
  </si>
  <si>
    <t>Net profit</t>
  </si>
  <si>
    <t>H1                     2005</t>
  </si>
  <si>
    <t>H1                     2004</t>
  </si>
  <si>
    <t>Change H105/H104</t>
  </si>
  <si>
    <t>Earning per share (€)</t>
  </si>
  <si>
    <t>Diluted earning per share (€)</t>
  </si>
  <si>
    <t>+2.0</t>
  </si>
  <si>
    <t>+0.8</t>
  </si>
  <si>
    <t>+14.7</t>
  </si>
  <si>
    <t>+97.4</t>
  </si>
  <si>
    <t>+11.0</t>
  </si>
  <si>
    <t>+3.8</t>
  </si>
  <si>
    <t>-24.7</t>
  </si>
  <si>
    <t>-97.3</t>
  </si>
  <si>
    <t>+9.6</t>
  </si>
  <si>
    <t>-2.8</t>
  </si>
  <si>
    <t>-3.8</t>
  </si>
  <si>
    <t>-2.2</t>
  </si>
  <si>
    <t>+138.9</t>
  </si>
  <si>
    <t>+107.7</t>
  </si>
  <si>
    <t>+35.1</t>
  </si>
  <si>
    <t>+11.3</t>
  </si>
  <si>
    <t>+41.7</t>
  </si>
  <si>
    <t>0.48</t>
  </si>
  <si>
    <t>0.34</t>
  </si>
  <si>
    <t>-1.7</t>
  </si>
  <si>
    <t xml:space="preserve">RECLASSIFIED STATED OF INCOME </t>
  </si>
  <si>
    <t>(1)</t>
  </si>
  <si>
    <t>(1) The comparison between 2005 and 2004 half-year results has been made with a full IAS version that
 includes an estimate of IAS 32 IAS 39 (financial instruments) and IFRS 4 (insurance premia) impact for H1 2004</t>
  </si>
  <si>
    <t>RECLASSIFIED BALANCE SHEET</t>
  </si>
  <si>
    <t>30/6/2005</t>
  </si>
  <si>
    <t>31/12/2004 (1)</t>
  </si>
  <si>
    <t xml:space="preserve">Change                                                                                                       30/6/2005 - 31/12/2004    </t>
  </si>
  <si>
    <t xml:space="preserve"> (€/mil)</t>
  </si>
  <si>
    <t xml:space="preserve"> (%)             </t>
  </si>
  <si>
    <t>ASSETS</t>
  </si>
  <si>
    <t>Cash and liquidity</t>
  </si>
  <si>
    <t>-25.5</t>
  </si>
  <si>
    <t>Financial assets (other than loans and assets held to maturity)</t>
  </si>
  <si>
    <t>+16.6</t>
  </si>
  <si>
    <t>Financial assets held to maturityCredits due from banks</t>
  </si>
  <si>
    <t>-8.7</t>
  </si>
  <si>
    <t>Credit due from banks</t>
  </si>
  <si>
    <t>+5.0</t>
  </si>
  <si>
    <t>Loans to customers</t>
  </si>
  <si>
    <t>+4.9</t>
  </si>
  <si>
    <t>Dealing securities</t>
  </si>
  <si>
    <t>-45.5</t>
  </si>
  <si>
    <t>Value adjustment of financial assets</t>
  </si>
  <si>
    <t>Shareholdings</t>
  </si>
  <si>
    <t>-5.1</t>
  </si>
  <si>
    <t>Reinsurance technical reserves</t>
  </si>
  <si>
    <t>-8.0</t>
  </si>
  <si>
    <t>Intangible assets</t>
  </si>
  <si>
    <t>-3.4</t>
  </si>
  <si>
    <t>Goodwill</t>
  </si>
  <si>
    <t>-0.5</t>
  </si>
  <si>
    <t>Other intangible assets</t>
  </si>
  <si>
    <t>-10.4</t>
  </si>
  <si>
    <t>Tax assets</t>
  </si>
  <si>
    <t>-12.9</t>
  </si>
  <si>
    <t>Non-current assets  and other due for sale</t>
  </si>
  <si>
    <t>Other asseys</t>
  </si>
  <si>
    <t>+11.7</t>
  </si>
  <si>
    <t>Total assets</t>
  </si>
  <si>
    <t>+7.7</t>
  </si>
  <si>
    <t>LIABILITIES AND NET CAPITAL</t>
  </si>
  <si>
    <t>Payables due to banks</t>
  </si>
  <si>
    <t>+41.2</t>
  </si>
  <si>
    <t>Payables due to customers</t>
  </si>
  <si>
    <t>+4.2</t>
  </si>
  <si>
    <t>Securities</t>
  </si>
  <si>
    <t>-2.9</t>
  </si>
  <si>
    <t>Financial assets for trading</t>
  </si>
  <si>
    <t>+3.7</t>
  </si>
  <si>
    <t>Financial assets at fair value</t>
  </si>
  <si>
    <t>+12.6</t>
  </si>
  <si>
    <t>Hedging derivatives</t>
  </si>
  <si>
    <t>-55.0</t>
  </si>
  <si>
    <t>Value adjustment of financial liabilities</t>
  </si>
  <si>
    <t>+88.9</t>
  </si>
  <si>
    <t>Tax liabilities</t>
  </si>
  <si>
    <t>+14.0</t>
  </si>
  <si>
    <t>Liabilities related to activities due for sale</t>
  </si>
  <si>
    <t>Other liabilities</t>
  </si>
  <si>
    <t>+16.2</t>
  </si>
  <si>
    <t>Reserves for risks and charges</t>
  </si>
  <si>
    <t>-2.7</t>
  </si>
  <si>
    <t>Technical reserves</t>
  </si>
  <si>
    <t>+8.6</t>
  </si>
  <si>
    <t>Minority interests</t>
  </si>
  <si>
    <t>-3.9</t>
  </si>
  <si>
    <t>Group shareholder's equity</t>
  </si>
  <si>
    <t>+2.2</t>
  </si>
  <si>
    <t>Total liabilities</t>
  </si>
  <si>
    <t>(1) The Balance Sheet comparison has been made with a full IAS version between the 30/06/05 and 31/12/04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</si>
</sst>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/yyyy"/>
    <numFmt numFmtId="165" formatCode="\+0.0;\ \-0.0;\-_-"/>
    <numFmt numFmtId="166" formatCode="0.0"/>
    <numFmt numFmtId="167" formatCode="_-#,##0_-;\-#,##0_-;_-* &quot;-&quot;_-;_-@_-"/>
    <numFmt numFmtId="168" formatCode="_-#,##0.0_-;\-#,##0.0_-;_-* &quot;-&quot;_-;_-@_-"/>
    <numFmt numFmtId="169" formatCode="#,##0.0"/>
    <numFmt numFmtId="170" formatCode="#,##0;\-#,##0;\-"/>
    <numFmt numFmtId="171" formatCode="0.000"/>
    <numFmt numFmtId="172" formatCode="d/m/yyyy"/>
    <numFmt numFmtId="173" formatCode="0.0%"/>
    <numFmt numFmtId="174" formatCode="_-* #,##0_-;\-* #,##0_-;_-* &quot;-&quot;?_-;_-@_-"/>
    <numFmt numFmtId="175" formatCode="_-* #,##0.0_-;\-* #,##0.0_-;_-* &quot;-&quot;_-;_-@_-"/>
    <numFmt numFmtId="176" formatCode="\+0.00%"/>
    <numFmt numFmtId="177" formatCode="0.0000000"/>
    <numFmt numFmtId="178" formatCode="0.000000"/>
    <numFmt numFmtId="179" formatCode="0.00000"/>
    <numFmt numFmtId="180" formatCode="0.0000"/>
    <numFmt numFmtId="181" formatCode="#,##0;\-#,##0;&quot;-&quot;"/>
    <numFmt numFmtId="182" formatCode="\+0.0;\-0.0;\-_-"/>
    <numFmt numFmtId="183" formatCode="#,##0.0;\-#,##0.0;&quot;-&quot;"/>
    <numFmt numFmtId="184" formatCode="_-#,##0.00_-;\-#,##0.00_-;_-* &quot;-&quot;_-;_-@_-"/>
    <numFmt numFmtId="185" formatCode="_-#,##0.000_-;\-#,##0.000_-;_-* &quot;-&quot;_-;_-@_-"/>
    <numFmt numFmtId="186" formatCode="_-#,##0.0000_-;\-#,##0.0000_-;_-* &quot;-&quot;_-;_-@_-"/>
    <numFmt numFmtId="187" formatCode="\+#,#00;\ \-#,#00;\-_-"/>
    <numFmt numFmtId="188" formatCode="#,#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" xfId="0" applyFont="1" applyFill="1" applyBorder="1" applyAlignment="1">
      <alignment/>
    </xf>
    <xf numFmtId="1" fontId="8" fillId="2" borderId="1" xfId="0" applyNumberFormat="1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14" fontId="7" fillId="3" borderId="2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right" vertical="top"/>
    </xf>
    <xf numFmtId="1" fontId="8" fillId="2" borderId="3" xfId="0" applyNumberFormat="1" applyFont="1" applyFill="1" applyBorder="1" applyAlignment="1">
      <alignment horizontal="right" vertical="top" wrapText="1"/>
    </xf>
    <xf numFmtId="1" fontId="8" fillId="0" borderId="3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14" fontId="7" fillId="3" borderId="4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0" fontId="7" fillId="3" borderId="4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65" fontId="9" fillId="0" borderId="0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185" fontId="8" fillId="2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167" fontId="8" fillId="2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167" fontId="8" fillId="2" borderId="3" xfId="0" applyNumberFormat="1" applyFont="1" applyFill="1" applyBorder="1" applyAlignment="1">
      <alignment horizontal="right"/>
    </xf>
    <xf numFmtId="167" fontId="8" fillId="0" borderId="3" xfId="0" applyNumberFormat="1" applyFont="1" applyFill="1" applyBorder="1" applyAlignment="1">
      <alignment horizontal="right"/>
    </xf>
    <xf numFmtId="165" fontId="8" fillId="2" borderId="3" xfId="0" applyNumberFormat="1" applyFont="1" applyFill="1" applyBorder="1" applyAlignment="1" quotePrefix="1">
      <alignment horizontal="right"/>
    </xf>
    <xf numFmtId="0" fontId="13" fillId="0" borderId="9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top"/>
    </xf>
    <xf numFmtId="185" fontId="13" fillId="2" borderId="3" xfId="0" applyNumberFormat="1" applyFont="1" applyFill="1" applyBorder="1" applyAlignment="1">
      <alignment horizontal="right"/>
    </xf>
    <xf numFmtId="185" fontId="13" fillId="0" borderId="3" xfId="0" applyNumberFormat="1" applyFont="1" applyFill="1" applyBorder="1" applyAlignment="1">
      <alignment horizontal="right"/>
    </xf>
    <xf numFmtId="165" fontId="13" fillId="2" borderId="3" xfId="0" applyNumberFormat="1" applyFont="1" applyFill="1" applyBorder="1" applyAlignment="1" quotePrefix="1">
      <alignment horizontal="right"/>
    </xf>
    <xf numFmtId="0" fontId="8" fillId="0" borderId="11" xfId="0" applyFont="1" applyFill="1" applyBorder="1" applyAlignment="1">
      <alignment vertical="top"/>
    </xf>
    <xf numFmtId="185" fontId="13" fillId="2" borderId="10" xfId="0" applyNumberFormat="1" applyFont="1" applyFill="1" applyBorder="1" applyAlignment="1">
      <alignment horizontal="right"/>
    </xf>
    <xf numFmtId="185" fontId="13" fillId="0" borderId="10" xfId="0" applyNumberFormat="1" applyFont="1" applyFill="1" applyBorder="1" applyAlignment="1">
      <alignment horizontal="right"/>
    </xf>
    <xf numFmtId="165" fontId="13" fillId="2" borderId="10" xfId="0" applyNumberFormat="1" applyFont="1" applyFill="1" applyBorder="1" applyAlignment="1" quotePrefix="1">
      <alignment horizontal="right"/>
    </xf>
    <xf numFmtId="0" fontId="8" fillId="0" borderId="3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top"/>
    </xf>
    <xf numFmtId="167" fontId="8" fillId="2" borderId="0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>
      <alignment vertical="top"/>
    </xf>
    <xf numFmtId="165" fontId="8" fillId="2" borderId="3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vertical="top"/>
    </xf>
    <xf numFmtId="167" fontId="13" fillId="2" borderId="13" xfId="0" applyNumberFormat="1" applyFont="1" applyFill="1" applyBorder="1" applyAlignment="1">
      <alignment horizontal="right"/>
    </xf>
    <xf numFmtId="167" fontId="13" fillId="0" borderId="13" xfId="0" applyNumberFormat="1" applyFont="1" applyFill="1" applyBorder="1" applyAlignment="1">
      <alignment horizontal="right"/>
    </xf>
    <xf numFmtId="165" fontId="13" fillId="2" borderId="13" xfId="0" applyNumberFormat="1" applyFont="1" applyFill="1" applyBorder="1" applyAlignment="1" quotePrefix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84" fontId="8" fillId="2" borderId="1" xfId="0" applyNumberFormat="1" applyFont="1" applyFill="1" applyBorder="1" applyAlignment="1" quotePrefix="1">
      <alignment horizontal="right"/>
    </xf>
    <xf numFmtId="184" fontId="8" fillId="0" borderId="0" xfId="0" applyNumberFormat="1" applyFont="1" applyFill="1" applyBorder="1" applyAlignment="1" quotePrefix="1">
      <alignment horizontal="right"/>
    </xf>
    <xf numFmtId="165" fontId="13" fillId="2" borderId="1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/>
    </xf>
    <xf numFmtId="184" fontId="8" fillId="2" borderId="3" xfId="0" applyNumberFormat="1" applyFont="1" applyFill="1" applyBorder="1" applyAlignment="1" quotePrefix="1">
      <alignment horizontal="right"/>
    </xf>
    <xf numFmtId="184" fontId="8" fillId="0" borderId="3" xfId="0" applyNumberFormat="1" applyFont="1" applyFill="1" applyBorder="1" applyAlignment="1" quotePrefix="1">
      <alignment horizontal="right"/>
    </xf>
    <xf numFmtId="165" fontId="13" fillId="2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" fontId="8" fillId="2" borderId="0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14" fontId="7" fillId="3" borderId="4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 quotePrefix="1">
      <alignment horizontal="right" vertical="top" wrapText="1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1" xfId="0" applyFont="1" applyBorder="1" applyAlignment="1">
      <alignment/>
    </xf>
    <xf numFmtId="14" fontId="8" fillId="2" borderId="1" xfId="0" applyNumberFormat="1" applyFont="1" applyFill="1" applyBorder="1" applyAlignment="1" quotePrefix="1">
      <alignment horizontal="right" vertical="top" wrapText="1"/>
    </xf>
    <xf numFmtId="14" fontId="8" fillId="0" borderId="1" xfId="0" applyNumberFormat="1" applyFont="1" applyFill="1" applyBorder="1" applyAlignment="1">
      <alignment horizontal="right" vertical="top" wrapText="1"/>
    </xf>
    <xf numFmtId="46" fontId="8" fillId="2" borderId="1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right"/>
    </xf>
    <xf numFmtId="14" fontId="8" fillId="2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6" fontId="8" fillId="2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13" fillId="0" borderId="10" xfId="0" applyFont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justify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185" fontId="8" fillId="2" borderId="3" xfId="0" applyNumberFormat="1" applyFont="1" applyFill="1" applyBorder="1" applyAlignment="1">
      <alignment horizontal="right"/>
    </xf>
    <xf numFmtId="185" fontId="8" fillId="0" borderId="3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185" fontId="13" fillId="2" borderId="14" xfId="0" applyNumberFormat="1" applyFont="1" applyFill="1" applyBorder="1" applyAlignment="1">
      <alignment horizontal="right"/>
    </xf>
    <xf numFmtId="185" fontId="13" fillId="0" borderId="14" xfId="0" applyNumberFormat="1" applyFont="1" applyFill="1" applyBorder="1" applyAlignment="1">
      <alignment horizontal="right"/>
    </xf>
    <xf numFmtId="165" fontId="13" fillId="2" borderId="14" xfId="0" applyNumberFormat="1" applyFont="1" applyFill="1" applyBorder="1" applyAlignment="1" quotePrefix="1">
      <alignment horizontal="right"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0" fontId="13" fillId="0" borderId="3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167" fontId="8" fillId="2" borderId="3" xfId="0" applyNumberFormat="1" applyFont="1" applyFill="1" applyBorder="1" applyAlignment="1">
      <alignment horizontal="center"/>
    </xf>
    <xf numFmtId="167" fontId="8" fillId="0" borderId="3" xfId="0" applyNumberFormat="1" applyFont="1" applyFill="1" applyBorder="1" applyAlignment="1">
      <alignment horizontal="center"/>
    </xf>
    <xf numFmtId="165" fontId="8" fillId="2" borderId="3" xfId="0" applyNumberFormat="1" applyFont="1" applyFill="1" applyBorder="1" applyAlignment="1">
      <alignment horizontal="center" wrapText="1"/>
    </xf>
    <xf numFmtId="167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Border="1" applyAlignment="1">
      <alignment horizontal="justify" wrapText="1"/>
    </xf>
    <xf numFmtId="167" fontId="13" fillId="0" borderId="0" xfId="0" applyNumberFormat="1" applyFont="1" applyFill="1" applyBorder="1" applyAlignment="1">
      <alignment horizontal="right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/>
    </xf>
    <xf numFmtId="185" fontId="13" fillId="2" borderId="13" xfId="0" applyNumberFormat="1" applyFont="1" applyFill="1" applyBorder="1" applyAlignment="1">
      <alignment horizontal="right"/>
    </xf>
    <xf numFmtId="185" fontId="13" fillId="0" borderId="13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tabelle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pshare\GrandiAree\Manfr&#232;\Bilancio\Semestrale\Semestrale%202004\Civilistico\Tabelle\Vuote\Prospetti%20di%20bilancio%20civilistico%20riclassific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 civ"/>
      <sheetName val="SP c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7109375" style="5" customWidth="1"/>
    <col min="2" max="2" width="59.7109375" style="5" customWidth="1"/>
    <col min="3" max="3" width="12.7109375" style="2" customWidth="1"/>
    <col min="4" max="4" width="12.7109375" style="1" customWidth="1"/>
    <col min="5" max="5" width="13.7109375" style="1" customWidth="1"/>
    <col min="6" max="6" width="3.7109375" style="1" customWidth="1"/>
    <col min="7" max="7" width="0.42578125" style="1" hidden="1" customWidth="1"/>
    <col min="8" max="16384" width="9.140625" style="1" customWidth="1"/>
  </cols>
  <sheetData>
    <row r="1" spans="1:9" ht="20.25" customHeight="1">
      <c r="A1" s="9"/>
      <c r="B1" s="9"/>
      <c r="C1" s="10"/>
      <c r="D1" s="11"/>
      <c r="E1" s="11"/>
      <c r="F1" s="11"/>
      <c r="G1" s="11"/>
      <c r="H1" s="11"/>
      <c r="I1" s="11"/>
    </row>
    <row r="2" spans="1:9" ht="12.75">
      <c r="A2" s="9"/>
      <c r="B2" s="9"/>
      <c r="C2" s="10"/>
      <c r="D2" s="11"/>
      <c r="E2" s="11"/>
      <c r="F2" s="11"/>
      <c r="G2" s="11"/>
      <c r="H2" s="11"/>
      <c r="I2" s="11"/>
    </row>
    <row r="3" spans="1:9" s="4" customFormat="1" ht="12">
      <c r="A3" s="85" t="s">
        <v>71</v>
      </c>
      <c r="B3" s="85"/>
      <c r="C3" s="85"/>
      <c r="D3" s="85"/>
      <c r="E3" s="85"/>
      <c r="F3" s="36"/>
      <c r="G3" s="36"/>
      <c r="H3" s="36"/>
      <c r="I3" s="36"/>
    </row>
    <row r="4" spans="1:9" ht="13.5" thickBot="1">
      <c r="A4" s="12"/>
      <c r="B4" s="12"/>
      <c r="C4" s="13"/>
      <c r="D4" s="14"/>
      <c r="E4" s="14"/>
      <c r="F4" s="11"/>
      <c r="G4" s="11"/>
      <c r="H4" s="11"/>
      <c r="I4" s="11"/>
    </row>
    <row r="5" spans="1:9" ht="23.25" customHeight="1">
      <c r="A5" s="15"/>
      <c r="B5" s="15"/>
      <c r="C5" s="16" t="s">
        <v>46</v>
      </c>
      <c r="D5" s="17" t="s">
        <v>47</v>
      </c>
      <c r="E5" s="18" t="s">
        <v>48</v>
      </c>
      <c r="F5" s="11"/>
      <c r="G5" s="19" t="s">
        <v>1</v>
      </c>
      <c r="H5" s="11"/>
      <c r="I5" s="11"/>
    </row>
    <row r="6" spans="1:9" ht="12" customHeight="1">
      <c r="A6" s="80"/>
      <c r="B6" s="80"/>
      <c r="C6" s="81"/>
      <c r="D6" s="84" t="s">
        <v>72</v>
      </c>
      <c r="E6" s="82"/>
      <c r="F6" s="11"/>
      <c r="G6" s="83"/>
      <c r="H6" s="11"/>
      <c r="I6" s="11"/>
    </row>
    <row r="7" spans="1:9" s="6" customFormat="1" ht="12" customHeight="1">
      <c r="A7" s="20"/>
      <c r="B7" s="20"/>
      <c r="C7" s="21" t="s">
        <v>0</v>
      </c>
      <c r="D7" s="22" t="s">
        <v>0</v>
      </c>
      <c r="E7" s="23" t="s">
        <v>21</v>
      </c>
      <c r="F7" s="24"/>
      <c r="G7" s="25"/>
      <c r="H7" s="24"/>
      <c r="I7" s="24"/>
    </row>
    <row r="8" spans="1:9" s="3" customFormat="1" ht="12.75" customHeight="1">
      <c r="A8" s="38" t="s">
        <v>2</v>
      </c>
      <c r="B8" s="39" t="s">
        <v>23</v>
      </c>
      <c r="C8" s="40">
        <v>1.908</v>
      </c>
      <c r="D8" s="41">
        <v>1.871</v>
      </c>
      <c r="E8" s="42" t="s">
        <v>51</v>
      </c>
      <c r="F8" s="26"/>
      <c r="G8" s="27"/>
      <c r="H8" s="26"/>
      <c r="I8" s="26"/>
    </row>
    <row r="9" spans="1:9" s="3" customFormat="1" ht="12.75" customHeight="1">
      <c r="A9" s="38" t="s">
        <v>3</v>
      </c>
      <c r="B9" s="43" t="s">
        <v>24</v>
      </c>
      <c r="C9" s="40">
        <v>1.613</v>
      </c>
      <c r="D9" s="41">
        <v>1.6</v>
      </c>
      <c r="E9" s="42" t="s">
        <v>52</v>
      </c>
      <c r="F9" s="26"/>
      <c r="G9" s="27"/>
      <c r="H9" s="26"/>
      <c r="I9" s="26"/>
    </row>
    <row r="10" spans="1:9" s="3" customFormat="1" ht="24" customHeight="1">
      <c r="A10" s="38" t="s">
        <v>4</v>
      </c>
      <c r="B10" s="44" t="s">
        <v>25</v>
      </c>
      <c r="C10" s="45">
        <v>17</v>
      </c>
      <c r="D10" s="46">
        <v>2</v>
      </c>
      <c r="E10" s="47" t="s">
        <v>22</v>
      </c>
      <c r="F10" s="26"/>
      <c r="G10" s="27"/>
      <c r="H10" s="26"/>
      <c r="I10" s="26"/>
    </row>
    <row r="11" spans="1:9" ht="12.75" customHeight="1">
      <c r="A11" s="38" t="s">
        <v>5</v>
      </c>
      <c r="B11" s="44" t="s">
        <v>26</v>
      </c>
      <c r="C11" s="45">
        <v>226</v>
      </c>
      <c r="D11" s="46">
        <v>197</v>
      </c>
      <c r="E11" s="42" t="s">
        <v>53</v>
      </c>
      <c r="F11" s="11"/>
      <c r="G11" s="27"/>
      <c r="H11" s="11"/>
      <c r="I11" s="11"/>
    </row>
    <row r="12" spans="1:9" ht="12.75" customHeight="1">
      <c r="A12" s="38" t="s">
        <v>6</v>
      </c>
      <c r="B12" s="43" t="s">
        <v>27</v>
      </c>
      <c r="C12" s="45">
        <v>75</v>
      </c>
      <c r="D12" s="46">
        <v>38</v>
      </c>
      <c r="E12" s="42" t="s">
        <v>54</v>
      </c>
      <c r="F12" s="11"/>
      <c r="G12" s="27"/>
      <c r="H12" s="11"/>
      <c r="I12" s="11"/>
    </row>
    <row r="13" spans="1:9" ht="12.75" customHeight="1">
      <c r="A13" s="38" t="s">
        <v>7</v>
      </c>
      <c r="B13" s="43" t="s">
        <v>28</v>
      </c>
      <c r="C13" s="48">
        <v>182</v>
      </c>
      <c r="D13" s="49">
        <v>164</v>
      </c>
      <c r="E13" s="50" t="s">
        <v>55</v>
      </c>
      <c r="F13" s="11"/>
      <c r="G13" s="27"/>
      <c r="H13" s="11"/>
      <c r="I13" s="11"/>
    </row>
    <row r="14" spans="1:9" s="3" customFormat="1" ht="19.5" customHeight="1">
      <c r="A14" s="51" t="s">
        <v>10</v>
      </c>
      <c r="B14" s="52" t="s">
        <v>29</v>
      </c>
      <c r="C14" s="53">
        <v>4.021</v>
      </c>
      <c r="D14" s="54">
        <v>3.872</v>
      </c>
      <c r="E14" s="55" t="s">
        <v>56</v>
      </c>
      <c r="F14" s="26"/>
      <c r="G14" s="28"/>
      <c r="H14" s="26"/>
      <c r="I14" s="26"/>
    </row>
    <row r="15" spans="1:9" ht="12.75">
      <c r="A15" s="38" t="s">
        <v>8</v>
      </c>
      <c r="B15" s="43" t="s">
        <v>30</v>
      </c>
      <c r="C15" s="45">
        <v>-229</v>
      </c>
      <c r="D15" s="46">
        <v>-304</v>
      </c>
      <c r="E15" s="42" t="s">
        <v>57</v>
      </c>
      <c r="F15" s="14"/>
      <c r="G15" s="29"/>
      <c r="H15" s="11"/>
      <c r="I15" s="11"/>
    </row>
    <row r="16" spans="1:9" ht="12.75">
      <c r="A16" s="56" t="s">
        <v>9</v>
      </c>
      <c r="B16" s="43" t="s">
        <v>31</v>
      </c>
      <c r="C16" s="48">
        <v>-3</v>
      </c>
      <c r="D16" s="49">
        <v>-112</v>
      </c>
      <c r="E16" s="50" t="s">
        <v>58</v>
      </c>
      <c r="F16" s="11"/>
      <c r="G16" s="27"/>
      <c r="H16" s="11"/>
      <c r="I16" s="11"/>
    </row>
    <row r="17" spans="1:9" s="3" customFormat="1" ht="19.5" customHeight="1">
      <c r="A17" s="51" t="s">
        <v>10</v>
      </c>
      <c r="B17" s="52" t="s">
        <v>32</v>
      </c>
      <c r="C17" s="57">
        <v>3.789</v>
      </c>
      <c r="D17" s="58">
        <v>3.456</v>
      </c>
      <c r="E17" s="59" t="s">
        <v>59</v>
      </c>
      <c r="F17" s="26"/>
      <c r="G17" s="28"/>
      <c r="H17" s="26"/>
      <c r="I17" s="26"/>
    </row>
    <row r="18" spans="1:9" ht="12.75">
      <c r="A18" s="38" t="s">
        <v>11</v>
      </c>
      <c r="B18" s="43" t="s">
        <v>33</v>
      </c>
      <c r="C18" s="40">
        <v>-1.379</v>
      </c>
      <c r="D18" s="41">
        <v>-1.403</v>
      </c>
      <c r="E18" s="42" t="s">
        <v>70</v>
      </c>
      <c r="F18" s="11"/>
      <c r="G18" s="27"/>
      <c r="H18" s="11"/>
      <c r="I18" s="11"/>
    </row>
    <row r="19" spans="1:9" ht="12.75">
      <c r="A19" s="38" t="s">
        <v>12</v>
      </c>
      <c r="B19" s="43" t="s">
        <v>34</v>
      </c>
      <c r="C19" s="45">
        <v>-741</v>
      </c>
      <c r="D19" s="46">
        <v>-762</v>
      </c>
      <c r="E19" s="42" t="s">
        <v>60</v>
      </c>
      <c r="F19" s="11"/>
      <c r="G19" s="27"/>
      <c r="H19" s="11"/>
      <c r="I19" s="11"/>
    </row>
    <row r="20" spans="1:9" ht="21">
      <c r="A20" s="38" t="s">
        <v>13</v>
      </c>
      <c r="B20" s="60" t="s">
        <v>35</v>
      </c>
      <c r="C20" s="48">
        <v>-202</v>
      </c>
      <c r="D20" s="49">
        <v>-210</v>
      </c>
      <c r="E20" s="50" t="s">
        <v>61</v>
      </c>
      <c r="F20" s="11"/>
      <c r="G20" s="27"/>
      <c r="H20" s="11"/>
      <c r="I20" s="11"/>
    </row>
    <row r="21" spans="1:9" ht="12.75">
      <c r="A21" s="61" t="s">
        <v>10</v>
      </c>
      <c r="B21" s="43" t="s">
        <v>36</v>
      </c>
      <c r="C21" s="40">
        <v>-2.322</v>
      </c>
      <c r="D21" s="41">
        <v>-2.375</v>
      </c>
      <c r="E21" s="42" t="s">
        <v>62</v>
      </c>
      <c r="F21" s="11"/>
      <c r="G21" s="27"/>
      <c r="H21" s="11"/>
      <c r="I21" s="11"/>
    </row>
    <row r="22" spans="1:9" ht="12.75">
      <c r="A22" s="38" t="s">
        <v>14</v>
      </c>
      <c r="B22" s="43" t="s">
        <v>37</v>
      </c>
      <c r="C22" s="45">
        <v>43</v>
      </c>
      <c r="D22" s="46">
        <v>18</v>
      </c>
      <c r="E22" s="42" t="s">
        <v>63</v>
      </c>
      <c r="F22" s="37"/>
      <c r="G22" s="37"/>
      <c r="H22" s="37"/>
      <c r="I22" s="9"/>
    </row>
    <row r="23" spans="1:9" ht="12.75">
      <c r="A23" s="38" t="s">
        <v>15</v>
      </c>
      <c r="B23" s="43" t="s">
        <v>38</v>
      </c>
      <c r="C23" s="62">
        <v>0</v>
      </c>
      <c r="D23" s="46">
        <v>0</v>
      </c>
      <c r="E23" s="47" t="s">
        <v>10</v>
      </c>
      <c r="F23" s="11"/>
      <c r="G23" s="27"/>
      <c r="H23" s="11"/>
      <c r="I23" s="11"/>
    </row>
    <row r="24" spans="1:9" ht="12.75">
      <c r="A24" s="38" t="s">
        <v>16</v>
      </c>
      <c r="B24" s="43" t="s">
        <v>39</v>
      </c>
      <c r="C24" s="45">
        <v>13</v>
      </c>
      <c r="D24" s="46">
        <v>0</v>
      </c>
      <c r="E24" s="47" t="s">
        <v>22</v>
      </c>
      <c r="F24" s="11"/>
      <c r="G24" s="27"/>
      <c r="H24" s="11"/>
      <c r="I24" s="11"/>
    </row>
    <row r="25" spans="1:9" ht="12.75">
      <c r="A25" s="38" t="s">
        <v>17</v>
      </c>
      <c r="B25" s="43" t="s">
        <v>40</v>
      </c>
      <c r="C25" s="45">
        <v>-108</v>
      </c>
      <c r="D25" s="46">
        <v>-52</v>
      </c>
      <c r="E25" s="42" t="s">
        <v>64</v>
      </c>
      <c r="F25" s="11"/>
      <c r="G25" s="27"/>
      <c r="H25" s="11"/>
      <c r="I25" s="11"/>
    </row>
    <row r="26" spans="1:9" s="3" customFormat="1" ht="19.5" customHeight="1">
      <c r="A26" s="51" t="s">
        <v>10</v>
      </c>
      <c r="B26" s="52" t="s">
        <v>41</v>
      </c>
      <c r="C26" s="57">
        <v>1.415</v>
      </c>
      <c r="D26" s="58">
        <v>1.047</v>
      </c>
      <c r="E26" s="59" t="s">
        <v>65</v>
      </c>
      <c r="F26" s="26"/>
      <c r="G26" s="28"/>
      <c r="H26" s="26"/>
      <c r="I26" s="26"/>
    </row>
    <row r="27" spans="1:9" s="3" customFormat="1" ht="12.75">
      <c r="A27" s="38" t="s">
        <v>18</v>
      </c>
      <c r="B27" s="43" t="s">
        <v>42</v>
      </c>
      <c r="C27" s="45">
        <v>-494</v>
      </c>
      <c r="D27" s="46">
        <v>-444</v>
      </c>
      <c r="E27" s="42" t="s">
        <v>66</v>
      </c>
      <c r="F27" s="26"/>
      <c r="G27" s="27"/>
      <c r="H27" s="26"/>
      <c r="I27" s="26"/>
    </row>
    <row r="28" spans="1:9" ht="17.25" customHeight="1">
      <c r="A28" s="38" t="s">
        <v>19</v>
      </c>
      <c r="B28" s="44" t="s">
        <v>43</v>
      </c>
      <c r="C28" s="62">
        <v>0</v>
      </c>
      <c r="D28" s="46">
        <v>55</v>
      </c>
      <c r="E28" s="47" t="s">
        <v>22</v>
      </c>
      <c r="F28" s="11"/>
      <c r="G28" s="27"/>
      <c r="H28" s="11"/>
      <c r="I28" s="11"/>
    </row>
    <row r="29" spans="1:9" ht="12.75">
      <c r="A29" s="56" t="s">
        <v>20</v>
      </c>
      <c r="B29" s="63" t="s">
        <v>44</v>
      </c>
      <c r="C29" s="48">
        <v>-27</v>
      </c>
      <c r="D29" s="49">
        <v>-27</v>
      </c>
      <c r="E29" s="64" t="s">
        <v>10</v>
      </c>
      <c r="F29" s="11"/>
      <c r="G29" s="27"/>
      <c r="H29" s="11"/>
      <c r="I29" s="11"/>
    </row>
    <row r="30" spans="1:9" s="3" customFormat="1" ht="19.5" customHeight="1" thickBot="1">
      <c r="A30" s="65" t="s">
        <v>10</v>
      </c>
      <c r="B30" s="66" t="s">
        <v>45</v>
      </c>
      <c r="C30" s="67">
        <v>894</v>
      </c>
      <c r="D30" s="68">
        <v>631</v>
      </c>
      <c r="E30" s="69" t="s">
        <v>67</v>
      </c>
      <c r="F30" s="26"/>
      <c r="G30" s="30"/>
      <c r="H30" s="26"/>
      <c r="I30" s="26"/>
    </row>
    <row r="31" spans="1:9" s="3" customFormat="1" ht="19.5" customHeight="1">
      <c r="A31" s="70"/>
      <c r="B31" s="71" t="s">
        <v>49</v>
      </c>
      <c r="C31" s="72" t="s">
        <v>68</v>
      </c>
      <c r="D31" s="73" t="s">
        <v>69</v>
      </c>
      <c r="E31" s="74"/>
      <c r="F31" s="26"/>
      <c r="G31" s="31"/>
      <c r="H31" s="26"/>
      <c r="I31" s="26"/>
    </row>
    <row r="32" spans="1:9" s="3" customFormat="1" ht="19.5" customHeight="1">
      <c r="A32" s="75"/>
      <c r="B32" s="76" t="s">
        <v>50</v>
      </c>
      <c r="C32" s="77" t="s">
        <v>68</v>
      </c>
      <c r="D32" s="78" t="s">
        <v>69</v>
      </c>
      <c r="E32" s="79"/>
      <c r="F32" s="26"/>
      <c r="G32" s="31"/>
      <c r="H32" s="26"/>
      <c r="I32" s="26"/>
    </row>
    <row r="33" spans="1:9" s="3" customFormat="1" ht="19.5" customHeight="1">
      <c r="A33" s="86" t="s">
        <v>73</v>
      </c>
      <c r="B33" s="87"/>
      <c r="C33" s="87"/>
      <c r="D33" s="87"/>
      <c r="E33" s="87"/>
      <c r="F33" s="32"/>
      <c r="G33" s="33"/>
      <c r="H33" s="32"/>
      <c r="I33" s="26"/>
    </row>
    <row r="34" spans="1:9" s="7" customFormat="1" ht="12.75" customHeight="1">
      <c r="A34" s="87"/>
      <c r="B34" s="87"/>
      <c r="C34" s="87"/>
      <c r="D34" s="87"/>
      <c r="E34" s="87"/>
      <c r="F34" s="34"/>
      <c r="G34" s="34"/>
      <c r="H34" s="34"/>
      <c r="I34" s="34"/>
    </row>
    <row r="35" spans="1:9" s="8" customFormat="1" ht="11.25">
      <c r="A35" s="87"/>
      <c r="B35" s="87"/>
      <c r="C35" s="87"/>
      <c r="D35" s="87"/>
      <c r="E35" s="87"/>
      <c r="F35" s="35"/>
      <c r="G35" s="35"/>
      <c r="H35" s="35"/>
      <c r="I35" s="35"/>
    </row>
    <row r="36" spans="1:9" s="8" customFormat="1" ht="1.5" customHeight="1">
      <c r="A36" s="87"/>
      <c r="B36" s="87"/>
      <c r="C36" s="87"/>
      <c r="D36" s="87"/>
      <c r="E36" s="87"/>
      <c r="F36" s="35"/>
      <c r="G36" s="35"/>
      <c r="H36" s="35"/>
      <c r="I36" s="35"/>
    </row>
    <row r="37" spans="1:9" s="8" customFormat="1" ht="11.25" hidden="1">
      <c r="A37" s="87"/>
      <c r="B37" s="87"/>
      <c r="C37" s="87"/>
      <c r="D37" s="87"/>
      <c r="E37" s="87"/>
      <c r="F37" s="35"/>
      <c r="G37" s="35"/>
      <c r="H37" s="35"/>
      <c r="I37" s="35"/>
    </row>
    <row r="38" spans="1:9" s="8" customFormat="1" ht="11.25" hidden="1">
      <c r="A38" s="87"/>
      <c r="B38" s="87"/>
      <c r="C38" s="87"/>
      <c r="D38" s="87"/>
      <c r="E38" s="87"/>
      <c r="F38" s="35"/>
      <c r="G38" s="35"/>
      <c r="H38" s="35"/>
      <c r="I38" s="35"/>
    </row>
    <row r="39" spans="1:9" s="8" customFormat="1" ht="11.25" hidden="1">
      <c r="A39" s="87"/>
      <c r="B39" s="87"/>
      <c r="C39" s="87"/>
      <c r="D39" s="87"/>
      <c r="E39" s="87"/>
      <c r="F39" s="35"/>
      <c r="G39" s="35"/>
      <c r="H39" s="35"/>
      <c r="I39" s="35"/>
    </row>
    <row r="40" spans="1:9" s="8" customFormat="1" ht="11.25" hidden="1">
      <c r="A40" s="87"/>
      <c r="B40" s="87"/>
      <c r="C40" s="87"/>
      <c r="D40" s="87"/>
      <c r="E40" s="87"/>
      <c r="F40" s="35"/>
      <c r="G40" s="35"/>
      <c r="H40" s="35"/>
      <c r="I40" s="35"/>
    </row>
    <row r="41" spans="1:9" ht="12.75">
      <c r="A41" s="9"/>
      <c r="B41" s="9"/>
      <c r="C41" s="10"/>
      <c r="D41" s="11"/>
      <c r="E41" s="11"/>
      <c r="F41" s="11"/>
      <c r="G41" s="11"/>
      <c r="H41" s="11"/>
      <c r="I41" s="11"/>
    </row>
  </sheetData>
  <mergeCells count="2">
    <mergeCell ref="A3:E3"/>
    <mergeCell ref="A33:E40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49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2.7109375" style="1" customWidth="1"/>
    <col min="2" max="2" width="47.7109375" style="1" customWidth="1"/>
    <col min="3" max="3" width="12.7109375" style="2" customWidth="1"/>
    <col min="4" max="4" width="12.7109375" style="1" customWidth="1"/>
    <col min="5" max="5" width="13.7109375" style="1" customWidth="1"/>
    <col min="6" max="6" width="3.7109375" style="1" customWidth="1"/>
    <col min="7" max="9" width="9.140625" style="1" customWidth="1"/>
    <col min="10" max="10" width="10.7109375" style="1" customWidth="1"/>
    <col min="11" max="16384" width="9.140625" style="1" customWidth="1"/>
  </cols>
  <sheetData>
    <row r="4" spans="1:5" s="36" customFormat="1" ht="18.75" customHeight="1">
      <c r="A4" s="88" t="s">
        <v>74</v>
      </c>
      <c r="B4" s="88"/>
      <c r="C4" s="88"/>
      <c r="D4" s="88"/>
      <c r="E4" s="88"/>
    </row>
    <row r="5" spans="2:5" s="36" customFormat="1" ht="12.75" customHeight="1" thickBot="1">
      <c r="B5" s="89"/>
      <c r="C5" s="90"/>
      <c r="D5" s="89"/>
      <c r="E5" s="89"/>
    </row>
    <row r="6" spans="1:5" s="36" customFormat="1" ht="33.75" customHeight="1">
      <c r="A6" s="91"/>
      <c r="B6" s="91"/>
      <c r="C6" s="92" t="s">
        <v>75</v>
      </c>
      <c r="D6" s="93" t="s">
        <v>76</v>
      </c>
      <c r="E6" s="94" t="s">
        <v>77</v>
      </c>
    </row>
    <row r="7" spans="1:5" s="99" customFormat="1" ht="12" customHeight="1">
      <c r="A7" s="95"/>
      <c r="B7" s="95"/>
      <c r="C7" s="96" t="s">
        <v>78</v>
      </c>
      <c r="D7" s="97" t="s">
        <v>78</v>
      </c>
      <c r="E7" s="98" t="s">
        <v>79</v>
      </c>
    </row>
    <row r="8" spans="1:5" s="36" customFormat="1" ht="27" customHeight="1">
      <c r="A8" s="100" t="s">
        <v>80</v>
      </c>
      <c r="B8" s="100"/>
      <c r="C8" s="101"/>
      <c r="D8" s="102"/>
      <c r="E8" s="103"/>
    </row>
    <row r="9" spans="1:5" s="36" customFormat="1" ht="12.75" customHeight="1">
      <c r="A9" s="36" t="s">
        <v>2</v>
      </c>
      <c r="B9" s="104" t="s">
        <v>81</v>
      </c>
      <c r="C9" s="40">
        <v>1.016</v>
      </c>
      <c r="D9" s="41">
        <f>1364/1000</f>
        <v>1.364</v>
      </c>
      <c r="E9" s="42" t="s">
        <v>82</v>
      </c>
    </row>
    <row r="10" spans="1:5" s="36" customFormat="1" ht="24" customHeight="1">
      <c r="A10" s="105" t="s">
        <v>3</v>
      </c>
      <c r="B10" s="106" t="s">
        <v>83</v>
      </c>
      <c r="C10" s="40">
        <f>91190/1000</f>
        <v>91.19</v>
      </c>
      <c r="D10" s="41">
        <f>78230/1000</f>
        <v>78.23</v>
      </c>
      <c r="E10" s="42" t="s">
        <v>84</v>
      </c>
    </row>
    <row r="11" spans="1:5" s="36" customFormat="1" ht="12.75" customHeight="1">
      <c r="A11" s="36" t="s">
        <v>4</v>
      </c>
      <c r="B11" s="104" t="s">
        <v>85</v>
      </c>
      <c r="C11" s="40">
        <f>1660/1000</f>
        <v>1.66</v>
      </c>
      <c r="D11" s="41">
        <f>1818/1000</f>
        <v>1.818</v>
      </c>
      <c r="E11" s="42" t="s">
        <v>86</v>
      </c>
    </row>
    <row r="12" spans="1:5" s="36" customFormat="1" ht="12.75" customHeight="1">
      <c r="A12" s="36" t="s">
        <v>5</v>
      </c>
      <c r="B12" s="36" t="s">
        <v>87</v>
      </c>
      <c r="C12" s="40">
        <f>26165/1000</f>
        <v>26.165</v>
      </c>
      <c r="D12" s="41">
        <f>24908/1000</f>
        <v>24.908</v>
      </c>
      <c r="E12" s="42" t="s">
        <v>88</v>
      </c>
    </row>
    <row r="13" spans="1:5" s="36" customFormat="1" ht="12.75" customHeight="1">
      <c r="A13" s="36" t="s">
        <v>6</v>
      </c>
      <c r="B13" s="104" t="s">
        <v>89</v>
      </c>
      <c r="C13" s="40">
        <f>132443/1000</f>
        <v>132.443</v>
      </c>
      <c r="D13" s="41">
        <f>126280/1000</f>
        <v>126.28</v>
      </c>
      <c r="E13" s="42" t="s">
        <v>90</v>
      </c>
    </row>
    <row r="14" spans="1:5" s="36" customFormat="1" ht="12.75" customHeight="1">
      <c r="A14" s="36" t="s">
        <v>7</v>
      </c>
      <c r="B14" s="104" t="s">
        <v>91</v>
      </c>
      <c r="C14" s="45">
        <v>855</v>
      </c>
      <c r="D14" s="41">
        <f>1569/1000</f>
        <v>1.569</v>
      </c>
      <c r="E14" s="42" t="s">
        <v>92</v>
      </c>
    </row>
    <row r="15" spans="1:5" s="36" customFormat="1" ht="12" customHeight="1">
      <c r="A15" s="105" t="s">
        <v>8</v>
      </c>
      <c r="B15" s="106" t="s">
        <v>93</v>
      </c>
      <c r="C15" s="45">
        <v>0</v>
      </c>
      <c r="D15" s="46">
        <v>0</v>
      </c>
      <c r="E15" s="47" t="s">
        <v>10</v>
      </c>
    </row>
    <row r="16" spans="1:5" s="36" customFormat="1" ht="12.75" customHeight="1">
      <c r="A16" s="36" t="s">
        <v>9</v>
      </c>
      <c r="B16" s="104" t="s">
        <v>94</v>
      </c>
      <c r="C16" s="45">
        <v>796</v>
      </c>
      <c r="D16" s="46">
        <v>839</v>
      </c>
      <c r="E16" s="42" t="s">
        <v>95</v>
      </c>
    </row>
    <row r="17" spans="1:5" s="36" customFormat="1" ht="12.75" customHeight="1">
      <c r="A17" s="36" t="s">
        <v>11</v>
      </c>
      <c r="B17" s="107" t="s">
        <v>96</v>
      </c>
      <c r="C17" s="45">
        <v>23</v>
      </c>
      <c r="D17" s="46">
        <v>25</v>
      </c>
      <c r="E17" s="42" t="s">
        <v>97</v>
      </c>
    </row>
    <row r="18" spans="1:5" s="36" customFormat="1" ht="12.75" customHeight="1">
      <c r="A18" s="36" t="s">
        <v>12</v>
      </c>
      <c r="B18" s="104" t="s">
        <v>98</v>
      </c>
      <c r="C18" s="40">
        <f>2248/1000</f>
        <v>2.248</v>
      </c>
      <c r="D18" s="41">
        <f>2328/1000</f>
        <v>2.328</v>
      </c>
      <c r="E18" s="42" t="s">
        <v>99</v>
      </c>
    </row>
    <row r="19" spans="1:5" s="36" customFormat="1" ht="12.75" customHeight="1">
      <c r="A19" s="36" t="s">
        <v>13</v>
      </c>
      <c r="B19" s="104" t="s">
        <v>100</v>
      </c>
      <c r="C19" s="45">
        <v>762</v>
      </c>
      <c r="D19" s="46">
        <v>766</v>
      </c>
      <c r="E19" s="42" t="s">
        <v>101</v>
      </c>
    </row>
    <row r="20" spans="1:5" s="36" customFormat="1" ht="12.75" customHeight="1">
      <c r="A20" s="36" t="s">
        <v>14</v>
      </c>
      <c r="B20" s="104" t="s">
        <v>102</v>
      </c>
      <c r="C20" s="45">
        <v>259</v>
      </c>
      <c r="D20" s="46">
        <v>289</v>
      </c>
      <c r="E20" s="42" t="s">
        <v>103</v>
      </c>
    </row>
    <row r="21" spans="1:5" s="36" customFormat="1" ht="12.75" customHeight="1">
      <c r="A21" s="36" t="s">
        <v>15</v>
      </c>
      <c r="B21" s="104" t="s">
        <v>104</v>
      </c>
      <c r="C21" s="40">
        <f>3299/1000</f>
        <v>3.299</v>
      </c>
      <c r="D21" s="41">
        <f>3789/1000</f>
        <v>3.789</v>
      </c>
      <c r="E21" s="42" t="s">
        <v>105</v>
      </c>
    </row>
    <row r="22" spans="1:5" s="36" customFormat="1" ht="12.75" customHeight="1">
      <c r="A22" s="36" t="s">
        <v>16</v>
      </c>
      <c r="B22" s="104" t="s">
        <v>106</v>
      </c>
      <c r="C22" s="45">
        <v>0</v>
      </c>
      <c r="D22" s="46">
        <v>0</v>
      </c>
      <c r="E22" s="47" t="s">
        <v>10</v>
      </c>
    </row>
    <row r="23" spans="1:5" s="36" customFormat="1" ht="12.75" customHeight="1">
      <c r="A23" s="36" t="s">
        <v>17</v>
      </c>
      <c r="B23" s="108" t="s">
        <v>107</v>
      </c>
      <c r="C23" s="109">
        <f>6910/1000</f>
        <v>6.91</v>
      </c>
      <c r="D23" s="110">
        <f>6186/1000</f>
        <v>6.186</v>
      </c>
      <c r="E23" s="50" t="s">
        <v>108</v>
      </c>
    </row>
    <row r="24" spans="1:7" s="116" customFormat="1" ht="18" customHeight="1" thickBot="1">
      <c r="A24" s="111" t="s">
        <v>109</v>
      </c>
      <c r="B24" s="112"/>
      <c r="C24" s="113">
        <f>267626/1000</f>
        <v>267.626</v>
      </c>
      <c r="D24" s="114">
        <f>248391/1000</f>
        <v>248.391</v>
      </c>
      <c r="E24" s="115" t="s">
        <v>110</v>
      </c>
      <c r="G24" s="117"/>
    </row>
    <row r="25" spans="1:10" s="36" customFormat="1" ht="27" customHeight="1">
      <c r="A25" s="118" t="s">
        <v>111</v>
      </c>
      <c r="B25" s="119"/>
      <c r="C25" s="120"/>
      <c r="D25" s="121"/>
      <c r="E25" s="122"/>
      <c r="G25" s="123"/>
      <c r="H25" s="124"/>
      <c r="I25" s="124"/>
      <c r="J25" s="46"/>
    </row>
    <row r="26" spans="1:10" s="36" customFormat="1" ht="12.75" customHeight="1">
      <c r="A26" s="36" t="s">
        <v>2</v>
      </c>
      <c r="B26" s="104" t="s">
        <v>112</v>
      </c>
      <c r="C26" s="40">
        <f>39963/1000</f>
        <v>39.963</v>
      </c>
      <c r="D26" s="41">
        <v>28.293</v>
      </c>
      <c r="E26" s="42" t="s">
        <v>113</v>
      </c>
      <c r="H26" s="124"/>
      <c r="I26" s="124"/>
      <c r="J26" s="46"/>
    </row>
    <row r="27" spans="1:10" s="36" customFormat="1" ht="12.75" customHeight="1">
      <c r="A27" s="36" t="s">
        <v>3</v>
      </c>
      <c r="B27" s="104" t="s">
        <v>114</v>
      </c>
      <c r="C27" s="40">
        <f>92436/1000</f>
        <v>92.436</v>
      </c>
      <c r="D27" s="41">
        <v>88.735</v>
      </c>
      <c r="E27" s="42" t="s">
        <v>115</v>
      </c>
      <c r="G27" s="123"/>
      <c r="H27" s="124"/>
      <c r="I27" s="124"/>
      <c r="J27" s="46"/>
    </row>
    <row r="28" spans="1:10" s="36" customFormat="1" ht="12.75" customHeight="1">
      <c r="A28" s="36" t="s">
        <v>4</v>
      </c>
      <c r="B28" s="104" t="s">
        <v>116</v>
      </c>
      <c r="C28" s="40">
        <f>51496/1000</f>
        <v>51.496</v>
      </c>
      <c r="D28" s="41">
        <v>53.061</v>
      </c>
      <c r="E28" s="42" t="s">
        <v>117</v>
      </c>
      <c r="H28" s="124"/>
      <c r="I28" s="124"/>
      <c r="J28" s="46"/>
    </row>
    <row r="29" spans="1:10" s="36" customFormat="1" ht="12.75" customHeight="1">
      <c r="A29" s="36" t="s">
        <v>5</v>
      </c>
      <c r="B29" s="104" t="s">
        <v>118</v>
      </c>
      <c r="C29" s="40">
        <f>11685/1000</f>
        <v>11.685</v>
      </c>
      <c r="D29" s="41">
        <v>11.27</v>
      </c>
      <c r="E29" s="42" t="s">
        <v>119</v>
      </c>
      <c r="H29" s="124"/>
      <c r="I29" s="124"/>
      <c r="J29" s="46"/>
    </row>
    <row r="30" spans="1:10" s="36" customFormat="1" ht="12.75" customHeight="1">
      <c r="A30" s="36" t="s">
        <v>6</v>
      </c>
      <c r="B30" s="104" t="s">
        <v>120</v>
      </c>
      <c r="C30" s="40">
        <f>21672/1000</f>
        <v>21.672</v>
      </c>
      <c r="D30" s="41">
        <v>19.255</v>
      </c>
      <c r="E30" s="42" t="s">
        <v>121</v>
      </c>
      <c r="H30" s="124"/>
      <c r="I30" s="124"/>
      <c r="J30" s="46"/>
    </row>
    <row r="31" spans="1:10" s="36" customFormat="1" ht="12.75" customHeight="1">
      <c r="A31" s="36" t="s">
        <v>7</v>
      </c>
      <c r="B31" s="104" t="s">
        <v>122</v>
      </c>
      <c r="C31" s="45">
        <v>874</v>
      </c>
      <c r="D31" s="41">
        <v>1.941</v>
      </c>
      <c r="E31" s="42" t="s">
        <v>123</v>
      </c>
      <c r="H31" s="124"/>
      <c r="I31" s="125"/>
      <c r="J31" s="46"/>
    </row>
    <row r="32" spans="1:10" s="36" customFormat="1" ht="12.75" customHeight="1">
      <c r="A32" s="105" t="s">
        <v>8</v>
      </c>
      <c r="B32" s="106" t="s">
        <v>124</v>
      </c>
      <c r="C32" s="45">
        <v>34</v>
      </c>
      <c r="D32" s="46">
        <v>18</v>
      </c>
      <c r="E32" s="42" t="s">
        <v>125</v>
      </c>
      <c r="H32" s="124"/>
      <c r="I32" s="124"/>
      <c r="J32" s="46"/>
    </row>
    <row r="33" spans="1:10" s="36" customFormat="1" ht="12.75" customHeight="1">
      <c r="A33" s="36" t="s">
        <v>9</v>
      </c>
      <c r="B33" s="104" t="s">
        <v>126</v>
      </c>
      <c r="C33" s="40">
        <f>1261/1000</f>
        <v>1.261</v>
      </c>
      <c r="D33" s="41">
        <v>1.106</v>
      </c>
      <c r="E33" s="42" t="s">
        <v>127</v>
      </c>
      <c r="H33" s="124"/>
      <c r="I33" s="124"/>
      <c r="J33" s="46"/>
    </row>
    <row r="34" spans="1:10" s="36" customFormat="1" ht="12.75" customHeight="1">
      <c r="A34" s="36" t="s">
        <v>11</v>
      </c>
      <c r="B34" s="104" t="s">
        <v>128</v>
      </c>
      <c r="C34" s="45">
        <v>0</v>
      </c>
      <c r="D34" s="41">
        <v>0</v>
      </c>
      <c r="E34" s="47" t="s">
        <v>10</v>
      </c>
      <c r="H34" s="124"/>
      <c r="I34" s="124"/>
      <c r="J34" s="46"/>
    </row>
    <row r="35" spans="1:10" s="36" customFormat="1" ht="12.75" customHeight="1">
      <c r="A35" s="36" t="s">
        <v>12</v>
      </c>
      <c r="B35" s="126" t="s">
        <v>129</v>
      </c>
      <c r="C35" s="40">
        <f>11378/1000</f>
        <v>11.378</v>
      </c>
      <c r="D35" s="41">
        <v>9.79</v>
      </c>
      <c r="E35" s="42" t="s">
        <v>130</v>
      </c>
      <c r="H35" s="124"/>
      <c r="I35" s="124"/>
      <c r="J35" s="46"/>
    </row>
    <row r="36" spans="1:10" s="36" customFormat="1" ht="12.75" customHeight="1">
      <c r="A36" s="36" t="s">
        <v>13</v>
      </c>
      <c r="B36" s="104" t="s">
        <v>131</v>
      </c>
      <c r="C36" s="40">
        <f>2627/1000</f>
        <v>2.627</v>
      </c>
      <c r="D36" s="41">
        <v>2.7</v>
      </c>
      <c r="E36" s="42" t="s">
        <v>132</v>
      </c>
      <c r="H36" s="124"/>
      <c r="I36" s="124"/>
      <c r="J36" s="46"/>
    </row>
    <row r="37" spans="1:10" s="36" customFormat="1" ht="12.75" customHeight="1">
      <c r="A37" s="36" t="s">
        <v>14</v>
      </c>
      <c r="B37" s="107" t="s">
        <v>133</v>
      </c>
      <c r="C37" s="40">
        <f>21709/1000</f>
        <v>21.709</v>
      </c>
      <c r="D37" s="41">
        <v>19.983</v>
      </c>
      <c r="E37" s="42" t="s">
        <v>134</v>
      </c>
      <c r="H37" s="124"/>
      <c r="I37" s="125"/>
      <c r="J37" s="46"/>
    </row>
    <row r="38" spans="1:10" s="36" customFormat="1" ht="12.75" customHeight="1">
      <c r="A38" s="36" t="s">
        <v>15</v>
      </c>
      <c r="B38" s="107" t="s">
        <v>135</v>
      </c>
      <c r="C38" s="45">
        <v>196</v>
      </c>
      <c r="D38" s="46">
        <v>204</v>
      </c>
      <c r="E38" s="42" t="s">
        <v>136</v>
      </c>
      <c r="H38" s="124"/>
      <c r="I38" s="124"/>
      <c r="J38" s="46"/>
    </row>
    <row r="39" spans="1:10" s="36" customFormat="1" ht="12.75" customHeight="1">
      <c r="A39" s="36" t="s">
        <v>16</v>
      </c>
      <c r="B39" s="108" t="s">
        <v>137</v>
      </c>
      <c r="C39" s="109">
        <f>12295/1000</f>
        <v>12.295</v>
      </c>
      <c r="D39" s="110">
        <v>12.035</v>
      </c>
      <c r="E39" s="50" t="s">
        <v>138</v>
      </c>
      <c r="G39" s="123"/>
      <c r="H39" s="124"/>
      <c r="I39" s="124"/>
      <c r="J39" s="127"/>
    </row>
    <row r="40" spans="1:10" s="116" customFormat="1" ht="17.25" customHeight="1" thickBot="1">
      <c r="A40" s="128" t="s">
        <v>139</v>
      </c>
      <c r="B40" s="129"/>
      <c r="C40" s="130">
        <f>267626/1000</f>
        <v>267.626</v>
      </c>
      <c r="D40" s="131">
        <v>248.391</v>
      </c>
      <c r="E40" s="69" t="s">
        <v>110</v>
      </c>
      <c r="H40" s="132"/>
      <c r="I40" s="132"/>
      <c r="J40" s="132"/>
    </row>
    <row r="41" spans="1:10" s="36" customFormat="1" ht="10.5">
      <c r="A41" s="133" t="s">
        <v>140</v>
      </c>
      <c r="B41" s="133"/>
      <c r="C41" s="133"/>
      <c r="D41" s="133"/>
      <c r="E41" s="133"/>
      <c r="F41" s="133"/>
      <c r="H41" s="124"/>
      <c r="I41" s="124"/>
      <c r="J41" s="124"/>
    </row>
    <row r="42" spans="1:6" s="36" customFormat="1" ht="10.5">
      <c r="A42" s="133"/>
      <c r="B42" s="133"/>
      <c r="C42" s="133"/>
      <c r="D42" s="133"/>
      <c r="E42" s="133"/>
      <c r="F42" s="133"/>
    </row>
    <row r="43" spans="1:6" s="36" customFormat="1" ht="10.5">
      <c r="A43" s="133"/>
      <c r="B43" s="133"/>
      <c r="C43" s="133"/>
      <c r="D43" s="133"/>
      <c r="E43" s="133"/>
      <c r="F43" s="133"/>
    </row>
    <row r="44" spans="1:6" s="36" customFormat="1" ht="2.25" customHeight="1">
      <c r="A44" s="133"/>
      <c r="B44" s="133"/>
      <c r="C44" s="133"/>
      <c r="D44" s="133"/>
      <c r="E44" s="133"/>
      <c r="F44" s="133"/>
    </row>
    <row r="45" spans="1:6" s="36" customFormat="1" ht="10.5" customHeight="1" hidden="1">
      <c r="A45" s="133"/>
      <c r="B45" s="133"/>
      <c r="C45" s="133"/>
      <c r="D45" s="133"/>
      <c r="E45" s="133"/>
      <c r="F45" s="133"/>
    </row>
    <row r="46" s="36" customFormat="1" ht="10.5">
      <c r="C46" s="134"/>
    </row>
    <row r="47" s="36" customFormat="1" ht="10.5">
      <c r="C47" s="134"/>
    </row>
    <row r="48" s="36" customFormat="1" ht="10.5">
      <c r="C48" s="134"/>
    </row>
    <row r="49" s="36" customFormat="1" ht="10.5">
      <c r="C49" s="134"/>
    </row>
    <row r="50" s="36" customFormat="1" ht="10.5">
      <c r="C50" s="134"/>
    </row>
    <row r="51" s="36" customFormat="1" ht="10.5">
      <c r="C51" s="134"/>
    </row>
    <row r="52" s="36" customFormat="1" ht="10.5">
      <c r="C52" s="134"/>
    </row>
    <row r="53" s="36" customFormat="1" ht="10.5">
      <c r="C53" s="134"/>
    </row>
    <row r="54" s="36" customFormat="1" ht="10.5">
      <c r="C54" s="134"/>
    </row>
    <row r="55" s="36" customFormat="1" ht="10.5">
      <c r="C55" s="134"/>
    </row>
    <row r="56" s="36" customFormat="1" ht="10.5">
      <c r="C56" s="134"/>
    </row>
    <row r="57" s="36" customFormat="1" ht="10.5">
      <c r="C57" s="134"/>
    </row>
    <row r="58" s="36" customFormat="1" ht="10.5">
      <c r="C58" s="134"/>
    </row>
    <row r="59" s="36" customFormat="1" ht="10.5">
      <c r="C59" s="134"/>
    </row>
    <row r="60" s="36" customFormat="1" ht="10.5">
      <c r="C60" s="134"/>
    </row>
    <row r="61" s="36" customFormat="1" ht="10.5">
      <c r="C61" s="134"/>
    </row>
    <row r="62" s="36" customFormat="1" ht="10.5">
      <c r="C62" s="134"/>
    </row>
    <row r="63" s="36" customFormat="1" ht="10.5">
      <c r="C63" s="134"/>
    </row>
    <row r="64" s="36" customFormat="1" ht="10.5">
      <c r="C64" s="134"/>
    </row>
    <row r="65" s="36" customFormat="1" ht="10.5">
      <c r="C65" s="134"/>
    </row>
    <row r="66" s="36" customFormat="1" ht="10.5">
      <c r="C66" s="134"/>
    </row>
    <row r="67" s="36" customFormat="1" ht="10.5">
      <c r="C67" s="134"/>
    </row>
    <row r="68" s="36" customFormat="1" ht="10.5">
      <c r="C68" s="134"/>
    </row>
    <row r="69" s="36" customFormat="1" ht="10.5">
      <c r="C69" s="134"/>
    </row>
    <row r="70" s="36" customFormat="1" ht="10.5">
      <c r="C70" s="134"/>
    </row>
    <row r="71" s="36" customFormat="1" ht="10.5">
      <c r="C71" s="134"/>
    </row>
    <row r="72" s="36" customFormat="1" ht="10.5">
      <c r="C72" s="134"/>
    </row>
    <row r="73" s="36" customFormat="1" ht="10.5">
      <c r="C73" s="134"/>
    </row>
    <row r="74" s="36" customFormat="1" ht="10.5">
      <c r="C74" s="134"/>
    </row>
    <row r="75" s="36" customFormat="1" ht="10.5">
      <c r="C75" s="134"/>
    </row>
    <row r="76" s="36" customFormat="1" ht="10.5">
      <c r="C76" s="134"/>
    </row>
    <row r="77" s="36" customFormat="1" ht="10.5">
      <c r="C77" s="134"/>
    </row>
    <row r="78" s="36" customFormat="1" ht="10.5">
      <c r="C78" s="134"/>
    </row>
    <row r="79" s="36" customFormat="1" ht="10.5">
      <c r="C79" s="134"/>
    </row>
    <row r="80" s="36" customFormat="1" ht="10.5">
      <c r="C80" s="134"/>
    </row>
    <row r="81" s="36" customFormat="1" ht="10.5">
      <c r="C81" s="134"/>
    </row>
    <row r="82" s="36" customFormat="1" ht="10.5">
      <c r="C82" s="134"/>
    </row>
    <row r="83" s="36" customFormat="1" ht="10.5">
      <c r="C83" s="134"/>
    </row>
    <row r="84" s="36" customFormat="1" ht="10.5">
      <c r="C84" s="134"/>
    </row>
    <row r="85" s="36" customFormat="1" ht="10.5">
      <c r="C85" s="134"/>
    </row>
    <row r="86" s="36" customFormat="1" ht="10.5">
      <c r="C86" s="134"/>
    </row>
    <row r="87" s="36" customFormat="1" ht="10.5">
      <c r="C87" s="134"/>
    </row>
    <row r="88" s="36" customFormat="1" ht="10.5">
      <c r="C88" s="134"/>
    </row>
    <row r="89" s="36" customFormat="1" ht="10.5">
      <c r="C89" s="134"/>
    </row>
    <row r="90" s="36" customFormat="1" ht="10.5">
      <c r="C90" s="134"/>
    </row>
    <row r="91" s="36" customFormat="1" ht="10.5">
      <c r="C91" s="134"/>
    </row>
    <row r="92" s="36" customFormat="1" ht="10.5">
      <c r="C92" s="134"/>
    </row>
    <row r="93" s="36" customFormat="1" ht="10.5">
      <c r="C93" s="134"/>
    </row>
    <row r="94" s="36" customFormat="1" ht="10.5">
      <c r="C94" s="134"/>
    </row>
    <row r="95" s="36" customFormat="1" ht="10.5">
      <c r="C95" s="134"/>
    </row>
    <row r="96" s="36" customFormat="1" ht="10.5">
      <c r="C96" s="134"/>
    </row>
    <row r="97" s="36" customFormat="1" ht="10.5">
      <c r="C97" s="134"/>
    </row>
    <row r="98" s="36" customFormat="1" ht="10.5">
      <c r="C98" s="134"/>
    </row>
    <row r="99" s="36" customFormat="1" ht="10.5">
      <c r="C99" s="134"/>
    </row>
    <row r="100" s="36" customFormat="1" ht="10.5">
      <c r="C100" s="134"/>
    </row>
    <row r="101" s="36" customFormat="1" ht="10.5">
      <c r="C101" s="134"/>
    </row>
    <row r="102" s="36" customFormat="1" ht="10.5">
      <c r="C102" s="134"/>
    </row>
    <row r="103" s="36" customFormat="1" ht="10.5">
      <c r="C103" s="134"/>
    </row>
    <row r="104" s="36" customFormat="1" ht="10.5">
      <c r="C104" s="134"/>
    </row>
    <row r="105" s="36" customFormat="1" ht="10.5">
      <c r="C105" s="134"/>
    </row>
    <row r="106" s="36" customFormat="1" ht="10.5">
      <c r="C106" s="134"/>
    </row>
    <row r="107" s="36" customFormat="1" ht="10.5">
      <c r="C107" s="134"/>
    </row>
    <row r="108" s="36" customFormat="1" ht="10.5">
      <c r="C108" s="134"/>
    </row>
    <row r="109" s="36" customFormat="1" ht="10.5">
      <c r="C109" s="134"/>
    </row>
    <row r="110" s="36" customFormat="1" ht="10.5">
      <c r="C110" s="134"/>
    </row>
    <row r="111" s="36" customFormat="1" ht="10.5">
      <c r="C111" s="134"/>
    </row>
    <row r="112" s="36" customFormat="1" ht="10.5">
      <c r="C112" s="134"/>
    </row>
    <row r="113" s="36" customFormat="1" ht="10.5">
      <c r="C113" s="134"/>
    </row>
    <row r="114" s="36" customFormat="1" ht="10.5">
      <c r="C114" s="134"/>
    </row>
    <row r="115" s="36" customFormat="1" ht="10.5">
      <c r="C115" s="134"/>
    </row>
    <row r="116" s="36" customFormat="1" ht="10.5">
      <c r="C116" s="134"/>
    </row>
    <row r="117" s="36" customFormat="1" ht="10.5">
      <c r="C117" s="134"/>
    </row>
    <row r="118" s="36" customFormat="1" ht="10.5">
      <c r="C118" s="134"/>
    </row>
    <row r="119" s="36" customFormat="1" ht="10.5">
      <c r="C119" s="134"/>
    </row>
    <row r="120" s="36" customFormat="1" ht="10.5">
      <c r="C120" s="134"/>
    </row>
    <row r="121" s="36" customFormat="1" ht="10.5">
      <c r="C121" s="134"/>
    </row>
    <row r="122" s="36" customFormat="1" ht="10.5">
      <c r="C122" s="134"/>
    </row>
    <row r="123" s="36" customFormat="1" ht="10.5">
      <c r="C123" s="134"/>
    </row>
    <row r="124" s="36" customFormat="1" ht="10.5">
      <c r="C124" s="134"/>
    </row>
    <row r="125" s="36" customFormat="1" ht="10.5">
      <c r="C125" s="134"/>
    </row>
    <row r="126" s="36" customFormat="1" ht="10.5">
      <c r="C126" s="134"/>
    </row>
    <row r="127" s="36" customFormat="1" ht="10.5">
      <c r="C127" s="134"/>
    </row>
    <row r="128" s="36" customFormat="1" ht="10.5">
      <c r="C128" s="134"/>
    </row>
    <row r="129" s="36" customFormat="1" ht="10.5">
      <c r="C129" s="134"/>
    </row>
    <row r="130" s="36" customFormat="1" ht="10.5">
      <c r="C130" s="134"/>
    </row>
    <row r="131" s="36" customFormat="1" ht="10.5">
      <c r="C131" s="134"/>
    </row>
    <row r="132" s="36" customFormat="1" ht="10.5">
      <c r="C132" s="134"/>
    </row>
    <row r="133" s="36" customFormat="1" ht="10.5">
      <c r="C133" s="134"/>
    </row>
    <row r="134" s="36" customFormat="1" ht="10.5">
      <c r="C134" s="134"/>
    </row>
    <row r="135" s="36" customFormat="1" ht="10.5">
      <c r="C135" s="134"/>
    </row>
    <row r="136" s="36" customFormat="1" ht="10.5">
      <c r="C136" s="134"/>
    </row>
    <row r="137" s="36" customFormat="1" ht="10.5">
      <c r="C137" s="134"/>
    </row>
    <row r="138" s="36" customFormat="1" ht="10.5">
      <c r="C138" s="134"/>
    </row>
    <row r="139" s="36" customFormat="1" ht="10.5">
      <c r="C139" s="134"/>
    </row>
    <row r="140" s="36" customFormat="1" ht="10.5">
      <c r="C140" s="134"/>
    </row>
    <row r="141" s="36" customFormat="1" ht="10.5">
      <c r="C141" s="134"/>
    </row>
    <row r="142" s="36" customFormat="1" ht="10.5">
      <c r="C142" s="134"/>
    </row>
    <row r="143" s="36" customFormat="1" ht="10.5">
      <c r="C143" s="134"/>
    </row>
    <row r="144" s="36" customFormat="1" ht="10.5">
      <c r="C144" s="134"/>
    </row>
    <row r="145" s="36" customFormat="1" ht="10.5">
      <c r="C145" s="134"/>
    </row>
    <row r="146" s="36" customFormat="1" ht="10.5">
      <c r="C146" s="134"/>
    </row>
    <row r="147" s="36" customFormat="1" ht="10.5">
      <c r="C147" s="134"/>
    </row>
    <row r="148" s="36" customFormat="1" ht="10.5">
      <c r="C148" s="134"/>
    </row>
    <row r="149" s="36" customFormat="1" ht="10.5">
      <c r="C149" s="134"/>
    </row>
    <row r="150" s="36" customFormat="1" ht="10.5">
      <c r="C150" s="134"/>
    </row>
    <row r="151" s="36" customFormat="1" ht="10.5">
      <c r="C151" s="134"/>
    </row>
    <row r="152" s="36" customFormat="1" ht="10.5">
      <c r="C152" s="134"/>
    </row>
    <row r="153" s="36" customFormat="1" ht="10.5">
      <c r="C153" s="134"/>
    </row>
    <row r="154" s="36" customFormat="1" ht="10.5">
      <c r="C154" s="134"/>
    </row>
    <row r="155" s="36" customFormat="1" ht="10.5">
      <c r="C155" s="134"/>
    </row>
    <row r="156" s="36" customFormat="1" ht="10.5">
      <c r="C156" s="134"/>
    </row>
    <row r="157" s="36" customFormat="1" ht="10.5">
      <c r="C157" s="134"/>
    </row>
    <row r="158" s="36" customFormat="1" ht="10.5">
      <c r="C158" s="134"/>
    </row>
    <row r="159" s="36" customFormat="1" ht="10.5">
      <c r="C159" s="134"/>
    </row>
    <row r="160" s="36" customFormat="1" ht="10.5">
      <c r="C160" s="134"/>
    </row>
    <row r="161" s="36" customFormat="1" ht="10.5">
      <c r="C161" s="134"/>
    </row>
    <row r="162" s="36" customFormat="1" ht="10.5">
      <c r="C162" s="134"/>
    </row>
    <row r="163" s="36" customFormat="1" ht="10.5">
      <c r="C163" s="134"/>
    </row>
    <row r="164" s="36" customFormat="1" ht="10.5">
      <c r="C164" s="134"/>
    </row>
    <row r="165" s="36" customFormat="1" ht="10.5">
      <c r="C165" s="134"/>
    </row>
    <row r="166" s="36" customFormat="1" ht="10.5">
      <c r="C166" s="134"/>
    </row>
    <row r="167" s="36" customFormat="1" ht="10.5">
      <c r="C167" s="134"/>
    </row>
    <row r="168" s="36" customFormat="1" ht="10.5">
      <c r="C168" s="134"/>
    </row>
    <row r="169" s="36" customFormat="1" ht="10.5">
      <c r="C169" s="134"/>
    </row>
    <row r="170" s="36" customFormat="1" ht="10.5">
      <c r="C170" s="134"/>
    </row>
    <row r="171" s="36" customFormat="1" ht="10.5">
      <c r="C171" s="134"/>
    </row>
    <row r="172" s="36" customFormat="1" ht="10.5">
      <c r="C172" s="134"/>
    </row>
    <row r="173" s="36" customFormat="1" ht="10.5">
      <c r="C173" s="134"/>
    </row>
    <row r="174" s="36" customFormat="1" ht="10.5">
      <c r="C174" s="134"/>
    </row>
    <row r="175" s="36" customFormat="1" ht="10.5">
      <c r="C175" s="134"/>
    </row>
    <row r="176" s="36" customFormat="1" ht="10.5">
      <c r="C176" s="134"/>
    </row>
    <row r="177" s="36" customFormat="1" ht="10.5">
      <c r="C177" s="134"/>
    </row>
    <row r="178" s="36" customFormat="1" ht="10.5">
      <c r="C178" s="134"/>
    </row>
    <row r="179" s="36" customFormat="1" ht="10.5">
      <c r="C179" s="134"/>
    </row>
    <row r="180" s="36" customFormat="1" ht="10.5">
      <c r="C180" s="134"/>
    </row>
    <row r="181" s="36" customFormat="1" ht="10.5">
      <c r="C181" s="134"/>
    </row>
    <row r="182" s="36" customFormat="1" ht="10.5">
      <c r="C182" s="134"/>
    </row>
    <row r="183" s="36" customFormat="1" ht="10.5">
      <c r="C183" s="134"/>
    </row>
    <row r="184" s="36" customFormat="1" ht="10.5">
      <c r="C184" s="134"/>
    </row>
    <row r="185" s="36" customFormat="1" ht="10.5">
      <c r="C185" s="134"/>
    </row>
    <row r="186" s="36" customFormat="1" ht="10.5">
      <c r="C186" s="134"/>
    </row>
    <row r="187" s="36" customFormat="1" ht="10.5">
      <c r="C187" s="134"/>
    </row>
    <row r="188" s="36" customFormat="1" ht="10.5">
      <c r="C188" s="134"/>
    </row>
    <row r="189" s="36" customFormat="1" ht="10.5">
      <c r="C189" s="134"/>
    </row>
    <row r="190" s="36" customFormat="1" ht="10.5">
      <c r="C190" s="134"/>
    </row>
    <row r="191" s="36" customFormat="1" ht="10.5">
      <c r="C191" s="134"/>
    </row>
    <row r="192" s="36" customFormat="1" ht="10.5">
      <c r="C192" s="134"/>
    </row>
    <row r="193" s="36" customFormat="1" ht="10.5">
      <c r="C193" s="134"/>
    </row>
    <row r="194" s="36" customFormat="1" ht="10.5">
      <c r="C194" s="134"/>
    </row>
    <row r="195" s="36" customFormat="1" ht="10.5">
      <c r="C195" s="134"/>
    </row>
    <row r="196" s="36" customFormat="1" ht="10.5">
      <c r="C196" s="134"/>
    </row>
    <row r="197" s="36" customFormat="1" ht="10.5">
      <c r="C197" s="134"/>
    </row>
    <row r="198" s="36" customFormat="1" ht="10.5">
      <c r="C198" s="134"/>
    </row>
    <row r="199" s="36" customFormat="1" ht="10.5">
      <c r="C199" s="134"/>
    </row>
    <row r="200" s="36" customFormat="1" ht="10.5">
      <c r="C200" s="134"/>
    </row>
    <row r="201" s="36" customFormat="1" ht="10.5">
      <c r="C201" s="134"/>
    </row>
    <row r="202" s="36" customFormat="1" ht="10.5">
      <c r="C202" s="134"/>
    </row>
    <row r="203" s="36" customFormat="1" ht="10.5">
      <c r="C203" s="134"/>
    </row>
    <row r="204" s="36" customFormat="1" ht="10.5">
      <c r="C204" s="134"/>
    </row>
    <row r="205" s="36" customFormat="1" ht="10.5">
      <c r="C205" s="134"/>
    </row>
    <row r="206" s="36" customFormat="1" ht="10.5">
      <c r="C206" s="134"/>
    </row>
    <row r="207" s="36" customFormat="1" ht="10.5">
      <c r="C207" s="134"/>
    </row>
    <row r="208" s="36" customFormat="1" ht="10.5">
      <c r="C208" s="134"/>
    </row>
    <row r="209" s="36" customFormat="1" ht="10.5">
      <c r="C209" s="134"/>
    </row>
    <row r="210" s="36" customFormat="1" ht="10.5">
      <c r="C210" s="134"/>
    </row>
    <row r="211" s="36" customFormat="1" ht="10.5">
      <c r="C211" s="134"/>
    </row>
    <row r="212" s="36" customFormat="1" ht="10.5">
      <c r="C212" s="134"/>
    </row>
    <row r="213" s="36" customFormat="1" ht="10.5">
      <c r="C213" s="134"/>
    </row>
    <row r="214" s="36" customFormat="1" ht="10.5">
      <c r="C214" s="134"/>
    </row>
    <row r="215" s="36" customFormat="1" ht="10.5">
      <c r="C215" s="134"/>
    </row>
    <row r="216" s="36" customFormat="1" ht="10.5">
      <c r="C216" s="134"/>
    </row>
    <row r="217" s="36" customFormat="1" ht="10.5">
      <c r="C217" s="134"/>
    </row>
    <row r="218" s="36" customFormat="1" ht="10.5">
      <c r="C218" s="134"/>
    </row>
    <row r="219" s="36" customFormat="1" ht="10.5">
      <c r="C219" s="134"/>
    </row>
    <row r="220" s="36" customFormat="1" ht="10.5">
      <c r="C220" s="134"/>
    </row>
    <row r="221" s="36" customFormat="1" ht="10.5">
      <c r="C221" s="134"/>
    </row>
    <row r="222" s="36" customFormat="1" ht="10.5">
      <c r="C222" s="134"/>
    </row>
    <row r="223" s="36" customFormat="1" ht="10.5">
      <c r="C223" s="134"/>
    </row>
    <row r="224" s="36" customFormat="1" ht="10.5">
      <c r="C224" s="134"/>
    </row>
    <row r="225" s="36" customFormat="1" ht="10.5">
      <c r="C225" s="134"/>
    </row>
    <row r="226" s="36" customFormat="1" ht="10.5">
      <c r="C226" s="134"/>
    </row>
    <row r="227" s="36" customFormat="1" ht="10.5">
      <c r="C227" s="134"/>
    </row>
    <row r="228" s="36" customFormat="1" ht="10.5">
      <c r="C228" s="134"/>
    </row>
    <row r="229" s="36" customFormat="1" ht="10.5">
      <c r="C229" s="134"/>
    </row>
    <row r="230" s="36" customFormat="1" ht="10.5">
      <c r="C230" s="134"/>
    </row>
    <row r="231" s="36" customFormat="1" ht="10.5">
      <c r="C231" s="134"/>
    </row>
    <row r="232" s="36" customFormat="1" ht="10.5">
      <c r="C232" s="134"/>
    </row>
    <row r="233" s="36" customFormat="1" ht="10.5">
      <c r="C233" s="134"/>
    </row>
    <row r="234" s="36" customFormat="1" ht="10.5">
      <c r="C234" s="134"/>
    </row>
    <row r="235" s="36" customFormat="1" ht="10.5">
      <c r="C235" s="134"/>
    </row>
    <row r="236" s="36" customFormat="1" ht="10.5">
      <c r="C236" s="134"/>
    </row>
    <row r="237" s="36" customFormat="1" ht="10.5">
      <c r="C237" s="134"/>
    </row>
    <row r="238" s="36" customFormat="1" ht="10.5">
      <c r="C238" s="134"/>
    </row>
    <row r="239" s="36" customFormat="1" ht="10.5">
      <c r="C239" s="134"/>
    </row>
    <row r="240" s="36" customFormat="1" ht="10.5">
      <c r="C240" s="134"/>
    </row>
    <row r="241" s="36" customFormat="1" ht="10.5">
      <c r="C241" s="134"/>
    </row>
    <row r="242" s="36" customFormat="1" ht="10.5">
      <c r="C242" s="134"/>
    </row>
    <row r="243" s="36" customFormat="1" ht="10.5">
      <c r="C243" s="134"/>
    </row>
    <row r="244" s="36" customFormat="1" ht="10.5">
      <c r="C244" s="134"/>
    </row>
    <row r="245" s="36" customFormat="1" ht="10.5">
      <c r="C245" s="134"/>
    </row>
    <row r="246" s="36" customFormat="1" ht="10.5">
      <c r="C246" s="134"/>
    </row>
    <row r="247" s="36" customFormat="1" ht="10.5">
      <c r="C247" s="134"/>
    </row>
    <row r="248" s="36" customFormat="1" ht="10.5">
      <c r="C248" s="134"/>
    </row>
    <row r="249" s="36" customFormat="1" ht="10.5">
      <c r="C249" s="134"/>
    </row>
    <row r="250" s="36" customFormat="1" ht="10.5">
      <c r="C250" s="134"/>
    </row>
    <row r="251" s="36" customFormat="1" ht="10.5">
      <c r="C251" s="134"/>
    </row>
    <row r="252" s="36" customFormat="1" ht="10.5">
      <c r="C252" s="134"/>
    </row>
    <row r="253" s="36" customFormat="1" ht="10.5">
      <c r="C253" s="134"/>
    </row>
    <row r="254" s="36" customFormat="1" ht="10.5">
      <c r="C254" s="134"/>
    </row>
    <row r="255" s="36" customFormat="1" ht="10.5">
      <c r="C255" s="134"/>
    </row>
    <row r="256" s="36" customFormat="1" ht="10.5">
      <c r="C256" s="134"/>
    </row>
    <row r="257" s="36" customFormat="1" ht="10.5">
      <c r="C257" s="134"/>
    </row>
    <row r="258" s="36" customFormat="1" ht="10.5">
      <c r="C258" s="134"/>
    </row>
    <row r="259" s="36" customFormat="1" ht="10.5">
      <c r="C259" s="134"/>
    </row>
    <row r="260" s="36" customFormat="1" ht="10.5">
      <c r="C260" s="134"/>
    </row>
    <row r="261" s="36" customFormat="1" ht="10.5">
      <c r="C261" s="134"/>
    </row>
    <row r="262" s="36" customFormat="1" ht="10.5">
      <c r="C262" s="134"/>
    </row>
    <row r="263" s="36" customFormat="1" ht="10.5">
      <c r="C263" s="134"/>
    </row>
    <row r="264" s="36" customFormat="1" ht="10.5">
      <c r="C264" s="134"/>
    </row>
    <row r="265" s="36" customFormat="1" ht="10.5">
      <c r="C265" s="134"/>
    </row>
    <row r="266" s="36" customFormat="1" ht="10.5">
      <c r="C266" s="134"/>
    </row>
    <row r="267" s="36" customFormat="1" ht="10.5">
      <c r="C267" s="134"/>
    </row>
    <row r="268" s="36" customFormat="1" ht="10.5">
      <c r="C268" s="134"/>
    </row>
    <row r="269" s="36" customFormat="1" ht="10.5">
      <c r="C269" s="134"/>
    </row>
    <row r="270" s="36" customFormat="1" ht="10.5">
      <c r="C270" s="134"/>
    </row>
    <row r="271" s="36" customFormat="1" ht="10.5">
      <c r="C271" s="134"/>
    </row>
    <row r="272" s="36" customFormat="1" ht="10.5">
      <c r="C272" s="134"/>
    </row>
    <row r="273" s="36" customFormat="1" ht="10.5">
      <c r="C273" s="134"/>
    </row>
    <row r="274" s="36" customFormat="1" ht="10.5">
      <c r="C274" s="134"/>
    </row>
    <row r="275" s="36" customFormat="1" ht="10.5">
      <c r="C275" s="134"/>
    </row>
    <row r="276" s="36" customFormat="1" ht="10.5">
      <c r="C276" s="134"/>
    </row>
    <row r="277" s="36" customFormat="1" ht="10.5">
      <c r="C277" s="134"/>
    </row>
    <row r="278" s="36" customFormat="1" ht="10.5">
      <c r="C278" s="134"/>
    </row>
    <row r="279" s="36" customFormat="1" ht="10.5">
      <c r="C279" s="134"/>
    </row>
    <row r="280" s="36" customFormat="1" ht="10.5">
      <c r="C280" s="134"/>
    </row>
    <row r="281" s="36" customFormat="1" ht="10.5">
      <c r="C281" s="134"/>
    </row>
    <row r="282" s="36" customFormat="1" ht="10.5">
      <c r="C282" s="134"/>
    </row>
    <row r="283" s="36" customFormat="1" ht="10.5">
      <c r="C283" s="134"/>
    </row>
    <row r="284" s="36" customFormat="1" ht="10.5">
      <c r="C284" s="134"/>
    </row>
    <row r="285" s="36" customFormat="1" ht="10.5">
      <c r="C285" s="134"/>
    </row>
    <row r="286" s="36" customFormat="1" ht="10.5">
      <c r="C286" s="134"/>
    </row>
    <row r="287" s="36" customFormat="1" ht="10.5">
      <c r="C287" s="134"/>
    </row>
    <row r="288" s="36" customFormat="1" ht="10.5">
      <c r="C288" s="134"/>
    </row>
    <row r="289" s="36" customFormat="1" ht="10.5">
      <c r="C289" s="134"/>
    </row>
    <row r="290" s="36" customFormat="1" ht="10.5">
      <c r="C290" s="134"/>
    </row>
    <row r="291" s="36" customFormat="1" ht="10.5">
      <c r="C291" s="134"/>
    </row>
    <row r="292" s="36" customFormat="1" ht="10.5">
      <c r="C292" s="134"/>
    </row>
    <row r="293" s="36" customFormat="1" ht="10.5">
      <c r="C293" s="134"/>
    </row>
    <row r="294" s="36" customFormat="1" ht="10.5">
      <c r="C294" s="134"/>
    </row>
    <row r="295" s="36" customFormat="1" ht="10.5">
      <c r="C295" s="134"/>
    </row>
    <row r="296" s="36" customFormat="1" ht="10.5">
      <c r="C296" s="134"/>
    </row>
    <row r="297" s="36" customFormat="1" ht="10.5">
      <c r="C297" s="134"/>
    </row>
    <row r="298" s="36" customFormat="1" ht="10.5">
      <c r="C298" s="134"/>
    </row>
    <row r="299" s="36" customFormat="1" ht="10.5">
      <c r="C299" s="134"/>
    </row>
    <row r="300" s="36" customFormat="1" ht="10.5">
      <c r="C300" s="134"/>
    </row>
    <row r="301" s="36" customFormat="1" ht="10.5">
      <c r="C301" s="134"/>
    </row>
    <row r="302" s="36" customFormat="1" ht="10.5">
      <c r="C302" s="134"/>
    </row>
    <row r="303" s="36" customFormat="1" ht="10.5">
      <c r="C303" s="134"/>
    </row>
    <row r="304" s="36" customFormat="1" ht="10.5">
      <c r="C304" s="134"/>
    </row>
    <row r="305" s="36" customFormat="1" ht="10.5">
      <c r="C305" s="134"/>
    </row>
    <row r="306" s="36" customFormat="1" ht="10.5">
      <c r="C306" s="134"/>
    </row>
    <row r="307" s="36" customFormat="1" ht="10.5">
      <c r="C307" s="134"/>
    </row>
    <row r="308" s="36" customFormat="1" ht="10.5">
      <c r="C308" s="134"/>
    </row>
    <row r="309" s="36" customFormat="1" ht="10.5">
      <c r="C309" s="134"/>
    </row>
    <row r="310" s="36" customFormat="1" ht="10.5">
      <c r="C310" s="134"/>
    </row>
    <row r="311" s="36" customFormat="1" ht="10.5">
      <c r="C311" s="134"/>
    </row>
    <row r="312" s="36" customFormat="1" ht="10.5">
      <c r="C312" s="134"/>
    </row>
    <row r="313" s="36" customFormat="1" ht="10.5">
      <c r="C313" s="134"/>
    </row>
    <row r="314" s="36" customFormat="1" ht="10.5">
      <c r="C314" s="134"/>
    </row>
    <row r="315" s="36" customFormat="1" ht="10.5">
      <c r="C315" s="134"/>
    </row>
    <row r="316" s="36" customFormat="1" ht="10.5">
      <c r="C316" s="134"/>
    </row>
    <row r="317" s="36" customFormat="1" ht="10.5">
      <c r="C317" s="134"/>
    </row>
    <row r="318" s="36" customFormat="1" ht="10.5">
      <c r="C318" s="134"/>
    </row>
    <row r="319" s="36" customFormat="1" ht="10.5">
      <c r="C319" s="134"/>
    </row>
    <row r="320" s="36" customFormat="1" ht="10.5">
      <c r="C320" s="134"/>
    </row>
    <row r="321" s="36" customFormat="1" ht="10.5">
      <c r="C321" s="134"/>
    </row>
    <row r="322" s="36" customFormat="1" ht="10.5">
      <c r="C322" s="134"/>
    </row>
    <row r="323" s="36" customFormat="1" ht="10.5">
      <c r="C323" s="134"/>
    </row>
    <row r="324" s="36" customFormat="1" ht="10.5">
      <c r="C324" s="134"/>
    </row>
    <row r="325" s="36" customFormat="1" ht="10.5">
      <c r="C325" s="134"/>
    </row>
    <row r="326" s="36" customFormat="1" ht="10.5">
      <c r="C326" s="134"/>
    </row>
    <row r="327" s="36" customFormat="1" ht="10.5">
      <c r="C327" s="134"/>
    </row>
    <row r="328" s="36" customFormat="1" ht="10.5">
      <c r="C328" s="134"/>
    </row>
    <row r="329" s="36" customFormat="1" ht="10.5">
      <c r="C329" s="134"/>
    </row>
    <row r="330" s="36" customFormat="1" ht="10.5">
      <c r="C330" s="134"/>
    </row>
    <row r="331" s="36" customFormat="1" ht="10.5">
      <c r="C331" s="134"/>
    </row>
    <row r="332" s="36" customFormat="1" ht="10.5">
      <c r="C332" s="134"/>
    </row>
    <row r="333" s="36" customFormat="1" ht="10.5">
      <c r="C333" s="134"/>
    </row>
    <row r="334" s="36" customFormat="1" ht="10.5">
      <c r="C334" s="134"/>
    </row>
    <row r="335" s="36" customFormat="1" ht="10.5">
      <c r="C335" s="134"/>
    </row>
    <row r="336" s="36" customFormat="1" ht="10.5">
      <c r="C336" s="134"/>
    </row>
    <row r="337" s="36" customFormat="1" ht="10.5">
      <c r="C337" s="134"/>
    </row>
    <row r="338" s="36" customFormat="1" ht="10.5">
      <c r="C338" s="134"/>
    </row>
    <row r="339" s="36" customFormat="1" ht="10.5">
      <c r="C339" s="134"/>
    </row>
    <row r="340" s="36" customFormat="1" ht="10.5">
      <c r="C340" s="134"/>
    </row>
    <row r="341" s="36" customFormat="1" ht="10.5">
      <c r="C341" s="134"/>
    </row>
    <row r="342" s="36" customFormat="1" ht="10.5">
      <c r="C342" s="134"/>
    </row>
    <row r="343" s="36" customFormat="1" ht="10.5">
      <c r="C343" s="134"/>
    </row>
    <row r="344" s="36" customFormat="1" ht="10.5">
      <c r="C344" s="134"/>
    </row>
    <row r="345" s="36" customFormat="1" ht="10.5">
      <c r="C345" s="134"/>
    </row>
    <row r="346" s="36" customFormat="1" ht="10.5">
      <c r="C346" s="134"/>
    </row>
    <row r="347" s="36" customFormat="1" ht="10.5">
      <c r="C347" s="134"/>
    </row>
    <row r="348" s="36" customFormat="1" ht="10.5">
      <c r="C348" s="134"/>
    </row>
    <row r="349" s="36" customFormat="1" ht="10.5">
      <c r="C349" s="134"/>
    </row>
  </sheetData>
  <mergeCells count="2">
    <mergeCell ref="A4:E4"/>
    <mergeCell ref="A41:F4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Paolo 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u021973</dc:creator>
  <cp:keywords/>
  <dc:description/>
  <cp:lastModifiedBy>u030250</cp:lastModifiedBy>
  <cp:lastPrinted>2005-09-27T14:30:57Z</cp:lastPrinted>
  <dcterms:created xsi:type="dcterms:W3CDTF">2003-04-29T11:17:57Z</dcterms:created>
  <dcterms:modified xsi:type="dcterms:W3CDTF">2006-06-26T10:10:57Z</dcterms:modified>
  <cp:category/>
  <cp:version/>
  <cp:contentType/>
  <cp:contentStatus/>
</cp:coreProperties>
</file>